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ԷԲՊՆ" sheetId="1" r:id="rId1"/>
  </sheets>
  <definedNames>
    <definedName name="_xlnm.Print_Titles" localSheetId="0">'ԷԲՊՆ'!$7:$8</definedName>
  </definedNames>
  <calcPr fullCalcOnLoad="1"/>
</workbook>
</file>

<file path=xl/sharedStrings.xml><?xml version="1.0" encoding="utf-8"?>
<sst xmlns="http://schemas.openxmlformats.org/spreadsheetml/2006/main" count="91" uniqueCount="85">
  <si>
    <t>կոդը</t>
  </si>
  <si>
    <t>Հաստիքային  միավորների  թիվը</t>
  </si>
  <si>
    <t>Ծառայողական  ավտոմեքենաների  քանակը</t>
  </si>
  <si>
    <t>ԸՆԴԱՄԵՆԸ  ԾԱԽՍԵՐ</t>
  </si>
  <si>
    <t xml:space="preserve">այդ  թվում`  </t>
  </si>
  <si>
    <t>ԸՆԹԱՑԻԿ  ԾԱԽՍԵՐ</t>
  </si>
  <si>
    <t>ԱՇԽԱՏԱՆՔԻ ՎԱՐՁԱՏՐՈՒԹՅՈՒՆ</t>
  </si>
  <si>
    <t xml:space="preserve">  4111</t>
  </si>
  <si>
    <t xml:space="preserve"> -Աշխատողների աշխատավարձեր և հավելավճարներ</t>
  </si>
  <si>
    <t xml:space="preserve">  4112</t>
  </si>
  <si>
    <t xml:space="preserve"> - Պարգևատրումներ, դրամական խրախուսումներ և հատուկ վճարներ</t>
  </si>
  <si>
    <t>4113</t>
  </si>
  <si>
    <t xml:space="preserve"> -Քաղաքացիական, դատական և պետական ծառայողների պարգևատրում </t>
  </si>
  <si>
    <t>4115</t>
  </si>
  <si>
    <t xml:space="preserve"> -Այլ վարձատրություններ </t>
  </si>
  <si>
    <t>Էներգետիկ ծառայություններ</t>
  </si>
  <si>
    <t>այդ  թվում`</t>
  </si>
  <si>
    <t>Էլեկտրաէներգիայով ջեռուցման ծառայություններ</t>
  </si>
  <si>
    <t>Ջեռուցման ծառայություններ</t>
  </si>
  <si>
    <t>Կոմունալ ծառայություններ</t>
  </si>
  <si>
    <t>Ջրամատակարարման և ջրահեռացման ծառայություններ</t>
  </si>
  <si>
    <t>Շենքերի պահպանման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</si>
  <si>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</si>
  <si>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</si>
  <si>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</si>
  <si>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</si>
  <si>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Գործուղումների և շրջագայությունների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</si>
  <si>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</si>
  <si>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</si>
  <si>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</si>
  <si>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</si>
  <si>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</si>
  <si>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</si>
  <si>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</si>
  <si>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</si>
  <si>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</si>
  <si>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</si>
  <si>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</si>
  <si>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</si>
  <si>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</si>
  <si>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</si>
  <si>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</si>
  <si>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</si>
  <si>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</si>
  <si>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Գյուղատնտեսական ապրանքներ</t>
  </si>
  <si>
    <t>Տրանսպորտային նյութեր</t>
  </si>
  <si>
    <t>4266</t>
  </si>
  <si>
    <t>Առողջապահական և լաբորատոր նյութեր</t>
  </si>
  <si>
    <t xml:space="preserve">Կենցաղային և հանրային սննդի նյութեր 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</si>
  <si>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</si>
  <si>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</si>
  <si>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</si>
  <si>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Ընթացիկ սուբվենցիաներ համայնքներին</t>
  </si>
  <si>
    <t>4639</t>
  </si>
  <si>
    <t>Այլ ընթացիկ դրամաշնորհներ</t>
  </si>
  <si>
    <t>Այլ նպաստներ բյուջեից</t>
  </si>
  <si>
    <t>Այլ հարկեր</t>
  </si>
  <si>
    <t>Պարտադիր վճարներ</t>
  </si>
  <si>
    <t>ավտոմեքենաների տեխզննություն և բնապահպանական վճար</t>
  </si>
  <si>
    <t>աղբահանություն</t>
  </si>
  <si>
    <t>այլ</t>
  </si>
  <si>
    <t>Այլ  ծախսեր</t>
  </si>
  <si>
    <t>Պահուստային միջոցներ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</si>
  <si>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</si>
  <si>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</si>
  <si>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</si>
  <si>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</si>
  <si>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</si>
  <si>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>4233</t>
  </si>
  <si>
    <t>Աշխատակազմի մասնագիտական զարգացման ծառայություններ</t>
  </si>
  <si>
    <t>4631</t>
  </si>
  <si>
    <t>Ընթացիկ դրամաշնորհներ պետական կառավարման հատվածին</t>
  </si>
  <si>
    <t>Բյուջետային ծախսերի տնտեսագիտական  դասակարգման հոդվածի անվանումը</t>
  </si>
  <si>
    <t>ÐÐ ¿Ý»ñ·»ïÇÏ »ÝÃ³Ï³éáõóí³ÍùÝ»ñÇ ¨ µÝ³Ï³Ý å³ß³ñÝ»ñÇ Ý³Ë³ñ³ñáõÃÛáõÝ</t>
  </si>
  <si>
    <t>Կառավարման ապարատ</t>
  </si>
  <si>
    <t>/հազար դրամ/</t>
  </si>
  <si>
    <t>1-ին եռամսյակ</t>
  </si>
  <si>
    <t>2-րդ եռամսյակ</t>
  </si>
  <si>
    <t>3-րդ եռամսյակ</t>
  </si>
  <si>
    <t>4-րդ եռամսյակ</t>
  </si>
  <si>
    <t>տարի</t>
  </si>
  <si>
    <t>Առաջին կիսամյակ</t>
  </si>
  <si>
    <t>Ինն ամիս</t>
  </si>
  <si>
    <t>Տարի</t>
  </si>
  <si>
    <t>2018 թ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</si>
</sst>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);\(#,##0.0\)"/>
    <numFmt numFmtId="173" formatCode="_-* #,##0.00_-;\-* #,##0.00_-;_-* &quot;-&quot;??_-;_-@_-"/>
    <numFmt numFmtId="174" formatCode="[$€-2]\ #,##0.00_);[Red]\([$€-2]\ #,##0.00\)"/>
    <numFmt numFmtId="175" formatCode="0.0_);[Red]\(0.0\)"/>
    <numFmt numFmtId="176" formatCode="#,##0.0"/>
    <numFmt numFmtId="177" formatCode="0.0"/>
  </numFmts>
  <fonts count="53">
    <font>
      <sz val="10"/>
      <name val="Arial"/>
      <family val="2"/>
    </font>
    <font>
      <sz val="11"/>
      <color indexed="8"/>
      <name val="Arial Armenian"/>
      <family val="2"/>
    </font>
    <font>
      <sz val="10"/>
      <color indexed="8"/>
      <name val="MS Sans Serif"/>
      <family val="2"/>
    </font>
    <font>
      <sz val="10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.5"/>
      <name val="GHEA Grapalat"/>
      <family val="3"/>
    </font>
    <font>
      <b/>
      <sz val="10.5"/>
      <name val="GHEA Grapalat"/>
      <family val="3"/>
    </font>
    <font>
      <sz val="11"/>
      <color indexed="8"/>
      <name val="Calibri"/>
      <family val="2"/>
    </font>
    <font>
      <sz val="10"/>
      <name val="Times Armenian"/>
      <family val="1"/>
    </font>
    <font>
      <sz val="8"/>
      <name val="GHEA Grapalat"/>
      <family val="3"/>
    </font>
    <font>
      <b/>
      <sz val="10"/>
      <color indexed="10"/>
      <name val="GHEA Grapalat"/>
      <family val="3"/>
    </font>
    <font>
      <b/>
      <sz val="10"/>
      <name val="Arial Armenian"/>
      <family val="2"/>
    </font>
    <font>
      <b/>
      <sz val="9"/>
      <name val="Arial Armenian"/>
      <family val="2"/>
    </font>
    <font>
      <sz val="9"/>
      <name val="GHEA Grapalat"/>
      <family val="3"/>
    </font>
    <font>
      <sz val="8"/>
      <name val="Arial Armenian"/>
      <family val="2"/>
    </font>
    <font>
      <sz val="11"/>
      <name val="Arial Armenian"/>
      <family val="2"/>
    </font>
    <font>
      <sz val="12"/>
      <name val="Arial Armenian"/>
      <family val="2"/>
    </font>
    <font>
      <b/>
      <sz val="11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sz val="11"/>
      <color theme="1"/>
      <name val="Calibri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103" applyFont="1" applyFill="1" applyBorder="1" applyAlignment="1">
      <alignment wrapText="1"/>
      <protection/>
    </xf>
    <xf numFmtId="0" fontId="11" fillId="0" borderId="0" xfId="103" applyFont="1" applyFill="1" applyBorder="1" applyAlignment="1">
      <alignment horizontal="left" wrapText="1"/>
      <protection/>
    </xf>
    <xf numFmtId="0" fontId="11" fillId="0" borderId="0" xfId="103" applyFont="1" applyFill="1" applyBorder="1" applyAlignment="1">
      <alignment horizontal="center" wrapText="1"/>
      <protection/>
    </xf>
    <xf numFmtId="0" fontId="4" fillId="0" borderId="0" xfId="103" applyFont="1" applyFill="1">
      <alignment/>
      <protection/>
    </xf>
    <xf numFmtId="0" fontId="4" fillId="0" borderId="0" xfId="103" applyFont="1" applyFill="1" applyBorder="1" applyAlignment="1">
      <alignment horizontal="centerContinuous" wrapText="1"/>
      <protection/>
    </xf>
    <xf numFmtId="0" fontId="4" fillId="0" borderId="0" xfId="103" applyFont="1" applyFill="1" applyBorder="1" applyAlignment="1">
      <alignment horizontal="left"/>
      <protection/>
    </xf>
    <xf numFmtId="0" fontId="4" fillId="0" borderId="0" xfId="103" applyFont="1" applyFill="1" applyBorder="1" applyAlignment="1">
      <alignment horizontal="center" wrapText="1"/>
      <protection/>
    </xf>
    <xf numFmtId="0" fontId="4" fillId="0" borderId="0" xfId="103" applyNumberFormat="1" applyFont="1" applyFill="1" applyAlignment="1">
      <alignment vertical="center"/>
      <protection/>
    </xf>
    <xf numFmtId="0" fontId="5" fillId="0" borderId="0" xfId="103" applyNumberFormat="1" applyFont="1" applyFill="1" applyAlignment="1">
      <alignment horizontal="center" vertical="center"/>
      <protection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175" fontId="13" fillId="0" borderId="0" xfId="103" applyNumberFormat="1" applyFont="1" applyFill="1" applyBorder="1" applyAlignment="1">
      <alignment horizontal="center" vertical="center" wrapText="1"/>
      <protection/>
    </xf>
    <xf numFmtId="0" fontId="14" fillId="0" borderId="0" xfId="105" applyFont="1" applyFill="1" applyAlignment="1">
      <alignment vertical="center"/>
      <protection/>
    </xf>
    <xf numFmtId="0" fontId="14" fillId="0" borderId="0" xfId="105" applyFont="1" applyFill="1" applyBorder="1" applyAlignment="1">
      <alignment vertical="center"/>
      <protection/>
    </xf>
    <xf numFmtId="0" fontId="15" fillId="0" borderId="0" xfId="103" applyFont="1" applyFill="1" applyBorder="1">
      <alignment/>
      <protection/>
    </xf>
    <xf numFmtId="0" fontId="3" fillId="0" borderId="0" xfId="103" applyFont="1" applyFill="1" applyBorder="1">
      <alignment/>
      <protection/>
    </xf>
    <xf numFmtId="0" fontId="14" fillId="0" borderId="0" xfId="115" applyFont="1" applyFill="1" applyBorder="1" applyAlignment="1">
      <alignment horizontal="right" wrapText="1"/>
      <protection/>
    </xf>
    <xf numFmtId="0" fontId="4" fillId="0" borderId="0" xfId="119" applyFont="1" applyFill="1">
      <alignment/>
      <protection/>
    </xf>
    <xf numFmtId="0" fontId="14" fillId="0" borderId="10" xfId="119" applyFont="1" applyFill="1" applyBorder="1" applyAlignment="1">
      <alignment horizontal="center" vertical="center" wrapText="1"/>
      <protection/>
    </xf>
    <xf numFmtId="0" fontId="14" fillId="0" borderId="10" xfId="119" applyFont="1" applyFill="1" applyBorder="1" applyAlignment="1">
      <alignment horizontal="center" wrapText="1"/>
      <protection/>
    </xf>
    <xf numFmtId="0" fontId="14" fillId="0" borderId="10" xfId="107" applyFont="1" applyFill="1" applyBorder="1" applyAlignment="1">
      <alignment horizontal="center" wrapText="1"/>
      <protection/>
    </xf>
    <xf numFmtId="0" fontId="6" fillId="0" borderId="10" xfId="116" applyFont="1" applyFill="1" applyBorder="1" applyAlignment="1">
      <alignment horizontal="center" wrapText="1"/>
      <protection/>
    </xf>
    <xf numFmtId="0" fontId="7" fillId="0" borderId="10" xfId="116" applyFont="1" applyFill="1" applyBorder="1" applyAlignment="1">
      <alignment horizontal="left" wrapText="1"/>
      <protection/>
    </xf>
    <xf numFmtId="1" fontId="5" fillId="0" borderId="10" xfId="103" applyNumberFormat="1" applyFont="1" applyFill="1" applyBorder="1" applyAlignment="1">
      <alignment horizontal="center" wrapText="1"/>
      <protection/>
    </xf>
    <xf numFmtId="0" fontId="12" fillId="0" borderId="0" xfId="103" applyNumberFormat="1" applyFont="1" applyFill="1" applyAlignment="1">
      <alignment vertical="center"/>
      <protection/>
    </xf>
    <xf numFmtId="0" fontId="7" fillId="0" borderId="10" xfId="116" applyFont="1" applyFill="1" applyBorder="1" applyAlignment="1">
      <alignment wrapText="1"/>
      <protection/>
    </xf>
    <xf numFmtId="172" fontId="5" fillId="0" borderId="10" xfId="44" applyNumberFormat="1" applyFont="1" applyFill="1" applyBorder="1" applyAlignment="1">
      <alignment horizontal="center" wrapText="1"/>
    </xf>
    <xf numFmtId="0" fontId="6" fillId="0" borderId="10" xfId="116" applyFont="1" applyFill="1" applyBorder="1" applyAlignment="1">
      <alignment wrapText="1"/>
      <protection/>
    </xf>
    <xf numFmtId="172" fontId="4" fillId="0" borderId="10" xfId="44" applyNumberFormat="1" applyFont="1" applyFill="1" applyBorder="1" applyAlignment="1">
      <alignment horizontal="center" wrapText="1"/>
    </xf>
    <xf numFmtId="0" fontId="3" fillId="0" borderId="0" xfId="103" applyNumberFormat="1" applyFont="1" applyFill="1" applyAlignment="1">
      <alignment vertical="center"/>
      <protection/>
    </xf>
    <xf numFmtId="0" fontId="6" fillId="0" borderId="10" xfId="116" applyFont="1" applyFill="1" applyBorder="1" applyAlignment="1">
      <alignment horizontal="left" wrapText="1"/>
      <protection/>
    </xf>
    <xf numFmtId="49" fontId="7" fillId="0" borderId="10" xfId="116" applyNumberFormat="1" applyFont="1" applyFill="1" applyBorder="1" applyAlignment="1">
      <alignment horizontal="center" wrapText="1"/>
      <protection/>
    </xf>
    <xf numFmtId="49" fontId="7" fillId="0" borderId="10" xfId="116" applyNumberFormat="1" applyFont="1" applyFill="1" applyBorder="1" applyAlignment="1">
      <alignment horizontal="left" wrapText="1"/>
      <protection/>
    </xf>
    <xf numFmtId="0" fontId="6" fillId="0" borderId="10" xfId="116" applyFont="1" applyFill="1" applyBorder="1" applyAlignment="1">
      <alignment/>
      <protection/>
    </xf>
    <xf numFmtId="0" fontId="17" fillId="0" borderId="0" xfId="103" applyFont="1" applyFill="1" applyBorder="1" applyAlignment="1">
      <alignment horizontal="left"/>
      <protection/>
    </xf>
    <xf numFmtId="0" fontId="16" fillId="0" borderId="0" xfId="103" applyFont="1" applyFill="1" applyBorder="1">
      <alignment/>
      <protection/>
    </xf>
    <xf numFmtId="0" fontId="4" fillId="0" borderId="10" xfId="119" applyFont="1" applyFill="1" applyBorder="1" applyAlignment="1">
      <alignment horizontal="center" vertical="center" wrapText="1"/>
      <protection/>
    </xf>
    <xf numFmtId="172" fontId="12" fillId="0" borderId="0" xfId="103" applyNumberFormat="1" applyFont="1" applyFill="1" applyAlignment="1">
      <alignment vertical="center"/>
      <protection/>
    </xf>
    <xf numFmtId="0" fontId="4" fillId="0" borderId="10" xfId="119" applyFont="1" applyFill="1" applyBorder="1" applyAlignment="1">
      <alignment horizontal="center"/>
      <protection/>
    </xf>
    <xf numFmtId="0" fontId="12" fillId="0" borderId="10" xfId="103" applyNumberFormat="1" applyFont="1" applyFill="1" applyBorder="1" applyAlignment="1">
      <alignment vertical="center"/>
      <protection/>
    </xf>
    <xf numFmtId="0" fontId="3" fillId="0" borderId="10" xfId="103" applyNumberFormat="1" applyFont="1" applyFill="1" applyBorder="1" applyAlignment="1">
      <alignment vertical="center"/>
      <protection/>
    </xf>
    <xf numFmtId="0" fontId="18" fillId="0" borderId="0" xfId="103" applyFont="1" applyFill="1" applyBorder="1" applyAlignment="1">
      <alignment horizontal="center" wrapText="1"/>
      <protection/>
    </xf>
    <xf numFmtId="172" fontId="5" fillId="0" borderId="0" xfId="44" applyNumberFormat="1" applyFont="1" applyFill="1" applyBorder="1" applyAlignment="1">
      <alignment horizontal="center" wrapText="1"/>
    </xf>
  </cellXfs>
  <cellStyles count="110">
    <cellStyle name="Normal" xfId="0"/>
    <cellStyle name="_artabyuje" xfId="15"/>
    <cellStyle name="_artabyuje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2 2" xfId="47"/>
    <cellStyle name="Comma 2 3" xfId="48"/>
    <cellStyle name="Comma 2 4" xfId="49"/>
    <cellStyle name="Comma 2 5" xfId="50"/>
    <cellStyle name="Comma 3" xfId="51"/>
    <cellStyle name="Comma 3 2" xfId="52"/>
    <cellStyle name="Comma 3 2 2" xfId="53"/>
    <cellStyle name="Comma 3 3" xfId="54"/>
    <cellStyle name="Comma 3 4" xfId="55"/>
    <cellStyle name="Comma 4" xfId="56"/>
    <cellStyle name="Comma 4 2" xfId="57"/>
    <cellStyle name="Comma 4 3" xfId="58"/>
    <cellStyle name="Comma 4 4" xfId="59"/>
    <cellStyle name="Comma 5" xfId="60"/>
    <cellStyle name="Comma 6" xfId="61"/>
    <cellStyle name="Comma 6 2" xfId="62"/>
    <cellStyle name="Comma 7" xfId="63"/>
    <cellStyle name="Comma 7 2" xfId="64"/>
    <cellStyle name="Comma 7 3" xfId="65"/>
    <cellStyle name="Comma 8" xfId="66"/>
    <cellStyle name="Comma 8 2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2 4" xfId="82"/>
    <cellStyle name="Normal 3" xfId="83"/>
    <cellStyle name="Normal 3 2" xfId="84"/>
    <cellStyle name="Normal 3 2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6 2" xfId="92"/>
    <cellStyle name="Normal 7" xfId="93"/>
    <cellStyle name="Normal 7 2" xfId="94"/>
    <cellStyle name="Normal 7 3" xfId="95"/>
    <cellStyle name="Normal 8" xfId="96"/>
    <cellStyle name="Normal 8 2" xfId="97"/>
    <cellStyle name="Normal 8 3" xfId="98"/>
    <cellStyle name="Note" xfId="99"/>
    <cellStyle name="Output" xfId="100"/>
    <cellStyle name="Percent" xfId="101"/>
    <cellStyle name="Percent 2" xfId="102"/>
    <cellStyle name="Style 1" xfId="103"/>
    <cellStyle name="Style 1 2" xfId="104"/>
    <cellStyle name="Style 1 2 2" xfId="105"/>
    <cellStyle name="Style 1 3" xfId="106"/>
    <cellStyle name="Style 1 3 2" xfId="107"/>
    <cellStyle name="Style 1 4" xfId="108"/>
    <cellStyle name="Title" xfId="109"/>
    <cellStyle name="Total" xfId="110"/>
    <cellStyle name="Warning Text" xfId="111"/>
    <cellStyle name="Обычный 2" xfId="112"/>
    <cellStyle name="Обычный 2 2" xfId="113"/>
    <cellStyle name="Обычный 4" xfId="114"/>
    <cellStyle name="Обычный 6" xfId="115"/>
    <cellStyle name="Стиль 1" xfId="116"/>
    <cellStyle name="Стиль 1 2" xfId="117"/>
    <cellStyle name="Стиль 1 2 2" xfId="118"/>
    <cellStyle name="Стиль 1 2 3" xfId="119"/>
    <cellStyle name="Финансовый 2" xfId="120"/>
    <cellStyle name="Финансовый 2 2" xfId="121"/>
    <cellStyle name="Финансовый 2 3" xfId="122"/>
    <cellStyle name="Финансовый 3" xfId="123"/>
  </cellStyles>
  <dxfs count="8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SheetLayoutView="100" zoomScalePageLayoutView="0" workbookViewId="0" topLeftCell="A30">
      <selection activeCell="Q6" sqref="Q6"/>
    </sheetView>
  </sheetViews>
  <sheetFormatPr defaultColWidth="17.00390625" defaultRowHeight="12.75"/>
  <cols>
    <col min="1" max="1" width="7.140625" style="8" bestFit="1" customWidth="1"/>
    <col min="2" max="2" width="43.57421875" style="8" customWidth="1"/>
    <col min="3" max="3" width="12.421875" style="8" customWidth="1"/>
    <col min="4" max="4" width="12.57421875" style="8" hidden="1" customWidth="1"/>
    <col min="5" max="5" width="12.57421875" style="8" customWidth="1"/>
    <col min="6" max="6" width="13.00390625" style="8" hidden="1" customWidth="1"/>
    <col min="7" max="7" width="13.00390625" style="8" customWidth="1"/>
    <col min="8" max="8" width="12.28125" style="8" hidden="1" customWidth="1"/>
    <col min="9" max="9" width="12.28125" style="8" customWidth="1"/>
    <col min="10" max="10" width="12.28125" style="8" hidden="1" customWidth="1"/>
    <col min="11" max="250" width="9.140625" style="8" customWidth="1"/>
    <col min="251" max="251" width="7.140625" style="8" bestFit="1" customWidth="1"/>
    <col min="252" max="252" width="41.7109375" style="8" customWidth="1"/>
    <col min="253" max="16384" width="17.00390625" style="8" customWidth="1"/>
  </cols>
  <sheetData>
    <row r="1" spans="1:9" s="4" customFormat="1" ht="14.25">
      <c r="A1" s="1"/>
      <c r="B1" s="2"/>
      <c r="C1" s="3"/>
      <c r="D1" s="3"/>
      <c r="E1" s="3"/>
      <c r="H1" s="13" t="s">
        <v>74</v>
      </c>
      <c r="I1" s="13"/>
    </row>
    <row r="2" spans="1:9" s="16" customFormat="1" ht="15">
      <c r="A2" s="15"/>
      <c r="B2" s="35" t="s">
        <v>73</v>
      </c>
      <c r="C2" s="36"/>
      <c r="F2" s="42"/>
      <c r="G2" s="42"/>
      <c r="H2" s="14"/>
      <c r="I2" s="14"/>
    </row>
    <row r="3" spans="1:9" s="4" customFormat="1" ht="12" customHeight="1" hidden="1">
      <c r="A3" s="1"/>
      <c r="B3" s="6"/>
      <c r="C3" s="5"/>
      <c r="D3" s="5"/>
      <c r="E3" s="5"/>
      <c r="H3" s="13"/>
      <c r="I3" s="13"/>
    </row>
    <row r="4" spans="1:9" s="4" customFormat="1" ht="13.5" hidden="1">
      <c r="A4" s="1"/>
      <c r="B4" s="6"/>
      <c r="C4" s="7"/>
      <c r="D4" s="7"/>
      <c r="E4" s="7"/>
      <c r="H4" s="13"/>
      <c r="I4" s="13"/>
    </row>
    <row r="5" spans="1:9" s="4" customFormat="1" ht="12.75" customHeight="1" hidden="1">
      <c r="A5" s="1"/>
      <c r="B5" s="6"/>
      <c r="C5" s="5"/>
      <c r="D5" s="5"/>
      <c r="E5" s="5"/>
      <c r="H5" s="13"/>
      <c r="I5" s="13"/>
    </row>
    <row r="6" spans="1:9" s="4" customFormat="1" ht="27">
      <c r="A6" s="1"/>
      <c r="B6" s="6" t="s">
        <v>84</v>
      </c>
      <c r="C6" s="5"/>
      <c r="D6" s="5"/>
      <c r="E6" s="5"/>
      <c r="I6" s="17" t="s">
        <v>75</v>
      </c>
    </row>
    <row r="7" spans="1:10" s="18" customFormat="1" ht="27">
      <c r="A7" s="19" t="s">
        <v>0</v>
      </c>
      <c r="B7" s="19" t="s">
        <v>72</v>
      </c>
      <c r="C7" s="37" t="s">
        <v>76</v>
      </c>
      <c r="D7" s="37" t="s">
        <v>77</v>
      </c>
      <c r="E7" s="37" t="s">
        <v>81</v>
      </c>
      <c r="F7" s="37" t="s">
        <v>78</v>
      </c>
      <c r="G7" s="37" t="s">
        <v>82</v>
      </c>
      <c r="H7" s="37" t="s">
        <v>79</v>
      </c>
      <c r="I7" s="37" t="s">
        <v>83</v>
      </c>
      <c r="J7" s="37" t="s">
        <v>80</v>
      </c>
    </row>
    <row r="8" spans="1:10" s="18" customFormat="1" ht="13.5">
      <c r="A8" s="20">
        <v>1</v>
      </c>
      <c r="B8" s="20">
        <v>2</v>
      </c>
      <c r="C8" s="20">
        <v>3</v>
      </c>
      <c r="D8" s="20">
        <v>4</v>
      </c>
      <c r="E8" s="20"/>
      <c r="F8" s="21">
        <v>5</v>
      </c>
      <c r="G8" s="21"/>
      <c r="H8" s="21">
        <v>6</v>
      </c>
      <c r="I8" s="21"/>
      <c r="J8" s="39">
        <v>7</v>
      </c>
    </row>
    <row r="9" spans="1:10" s="25" customFormat="1" ht="15.75" hidden="1">
      <c r="A9" s="22"/>
      <c r="B9" s="23" t="s">
        <v>1</v>
      </c>
      <c r="C9" s="24">
        <v>153</v>
      </c>
      <c r="D9" s="24"/>
      <c r="E9" s="24"/>
      <c r="F9" s="24"/>
      <c r="G9" s="24"/>
      <c r="H9" s="24"/>
      <c r="I9" s="24"/>
      <c r="J9" s="40"/>
    </row>
    <row r="10" spans="1:10" s="25" customFormat="1" ht="15.75" hidden="1">
      <c r="A10" s="22"/>
      <c r="B10" s="23"/>
      <c r="C10" s="24">
        <v>0</v>
      </c>
      <c r="D10" s="24"/>
      <c r="E10" s="24"/>
      <c r="F10" s="24"/>
      <c r="G10" s="24"/>
      <c r="H10" s="24"/>
      <c r="I10" s="24"/>
      <c r="J10" s="40"/>
    </row>
    <row r="11" spans="1:10" s="25" customFormat="1" ht="31.5" hidden="1">
      <c r="A11" s="22"/>
      <c r="B11" s="23" t="s">
        <v>2</v>
      </c>
      <c r="C11" s="24">
        <v>9</v>
      </c>
      <c r="D11" s="24"/>
      <c r="E11" s="24"/>
      <c r="F11" s="24"/>
      <c r="G11" s="24"/>
      <c r="H11" s="24"/>
      <c r="I11" s="24"/>
      <c r="J11" s="40"/>
    </row>
    <row r="12" spans="1:10" s="25" customFormat="1" ht="15.75" hidden="1">
      <c r="A12" s="22"/>
      <c r="B12" s="23"/>
      <c r="C12" s="24">
        <v>0</v>
      </c>
      <c r="D12" s="24"/>
      <c r="E12" s="24"/>
      <c r="F12" s="24"/>
      <c r="G12" s="24"/>
      <c r="H12" s="24"/>
      <c r="I12" s="24"/>
      <c r="J12" s="40"/>
    </row>
    <row r="13" spans="1:10" s="25" customFormat="1" ht="15.75" hidden="1">
      <c r="A13" s="22"/>
      <c r="B13" s="26" t="s">
        <v>3</v>
      </c>
      <c r="C13" s="27">
        <f>+C15+C79</f>
        <v>131670.56</v>
      </c>
      <c r="D13" s="27">
        <f>+D15+D79</f>
        <v>158242.7625</v>
      </c>
      <c r="E13" s="27"/>
      <c r="F13" s="27">
        <f>+F15+F79</f>
        <v>175700.87500000003</v>
      </c>
      <c r="G13" s="27"/>
      <c r="H13" s="27">
        <f>+H15+H79</f>
        <v>204586.1025</v>
      </c>
      <c r="I13" s="27"/>
      <c r="J13" s="40"/>
    </row>
    <row r="14" spans="1:10" s="30" customFormat="1" ht="15.75" hidden="1">
      <c r="A14" s="22"/>
      <c r="B14" s="28" t="s">
        <v>4</v>
      </c>
      <c r="C14" s="29"/>
      <c r="D14" s="29"/>
      <c r="E14" s="29"/>
      <c r="F14" s="29"/>
      <c r="G14" s="29"/>
      <c r="H14" s="29"/>
      <c r="I14" s="29"/>
      <c r="J14" s="41"/>
    </row>
    <row r="15" spans="1:10" s="25" customFormat="1" ht="15.75">
      <c r="A15" s="22"/>
      <c r="B15" s="26" t="s">
        <v>5</v>
      </c>
      <c r="C15" s="27">
        <f>C17+SUM(C24:C77)-C24-C29-C37-C51-C55-C71</f>
        <v>131670.56</v>
      </c>
      <c r="D15" s="27">
        <f>D17+SUM(D24:D77)-D24-D29-D37-D51-D55-D71</f>
        <v>153826.2625</v>
      </c>
      <c r="E15" s="27">
        <f>SUM(C15+D15)</f>
        <v>285496.8225</v>
      </c>
      <c r="F15" s="27">
        <f>F17+SUM(F24:F77)-F24-F29-F37-F51-F55-F71</f>
        <v>175700.87500000003</v>
      </c>
      <c r="G15" s="27">
        <f>SUM(C15+D15+F15)</f>
        <v>461197.6975</v>
      </c>
      <c r="H15" s="27">
        <f>H17+SUM(H24:H77)-H24-H29-H37-H51-H55-H71</f>
        <v>204586.1025</v>
      </c>
      <c r="I15" s="27">
        <f>SUM(G15+H15)</f>
        <v>665783.8</v>
      </c>
      <c r="J15" s="27">
        <f>SUM(C15:H15)</f>
        <v>1412478.32</v>
      </c>
    </row>
    <row r="16" spans="1:10" s="30" customFormat="1" ht="15.75">
      <c r="A16" s="22"/>
      <c r="B16" s="31"/>
      <c r="C16" s="29"/>
      <c r="D16" s="29"/>
      <c r="E16" s="29"/>
      <c r="F16" s="29"/>
      <c r="G16" s="29"/>
      <c r="H16" s="29"/>
      <c r="I16" s="29"/>
      <c r="J16" s="27"/>
    </row>
    <row r="17" spans="1:10" s="25" customFormat="1" ht="15.75">
      <c r="A17" s="22"/>
      <c r="B17" s="26" t="s">
        <v>6</v>
      </c>
      <c r="C17" s="27">
        <f>+C19+C21+C20+C22</f>
        <v>117138.04999999999</v>
      </c>
      <c r="D17" s="27">
        <f>+D19+D21+D20+D22</f>
        <v>141069.15</v>
      </c>
      <c r="E17" s="27">
        <f>SUM(C17+D17)</f>
        <v>258207.19999999998</v>
      </c>
      <c r="F17" s="27">
        <f>+F19+F21+F20+F22</f>
        <v>164161.1</v>
      </c>
      <c r="G17" s="27">
        <f>SUM(C17+D17+F17)</f>
        <v>422368.3</v>
      </c>
      <c r="H17" s="27">
        <f>+H19+H21+H20+H22</f>
        <v>188092.19999999998</v>
      </c>
      <c r="I17" s="27">
        <f>SUM(G17+H17)</f>
        <v>610460.5</v>
      </c>
      <c r="J17" s="27">
        <f>SUM(C17:H17)</f>
        <v>1291036</v>
      </c>
    </row>
    <row r="18" spans="1:10" s="30" customFormat="1" ht="15.75">
      <c r="A18" s="22"/>
      <c r="B18" s="31"/>
      <c r="C18" s="29"/>
      <c r="D18" s="29"/>
      <c r="E18" s="29"/>
      <c r="F18" s="29"/>
      <c r="G18" s="29"/>
      <c r="H18" s="29"/>
      <c r="I18" s="29"/>
      <c r="J18" s="27"/>
    </row>
    <row r="19" spans="1:10" s="25" customFormat="1" ht="31.5">
      <c r="A19" s="32" t="s">
        <v>7</v>
      </c>
      <c r="B19" s="33" t="s">
        <v>8</v>
      </c>
      <c r="C19" s="27">
        <v>94046.09999999999</v>
      </c>
      <c r="D19" s="27">
        <v>141069.15</v>
      </c>
      <c r="E19" s="27">
        <f>SUM(C19+D19)</f>
        <v>235115.25</v>
      </c>
      <c r="F19" s="27">
        <v>141069.15</v>
      </c>
      <c r="G19" s="27">
        <f>SUM(C19+D19+F19)</f>
        <v>376184.4</v>
      </c>
      <c r="H19" s="27">
        <v>188092.19999999998</v>
      </c>
      <c r="I19" s="27">
        <f>SUM(G19+H19)</f>
        <v>564276.6</v>
      </c>
      <c r="J19" s="27">
        <f>SUM(C19:H19)</f>
        <v>1175576.25</v>
      </c>
    </row>
    <row r="20" spans="1:10" s="25" customFormat="1" ht="31.5" hidden="1">
      <c r="A20" s="32" t="s">
        <v>9</v>
      </c>
      <c r="B20" s="33" t="s">
        <v>10</v>
      </c>
      <c r="C20" s="27">
        <v>0</v>
      </c>
      <c r="D20" s="27">
        <v>0</v>
      </c>
      <c r="E20" s="27"/>
      <c r="F20" s="27">
        <v>0</v>
      </c>
      <c r="G20" s="27"/>
      <c r="H20" s="27">
        <v>0</v>
      </c>
      <c r="I20" s="27"/>
      <c r="J20" s="27"/>
    </row>
    <row r="21" spans="1:10" s="25" customFormat="1" ht="31.5">
      <c r="A21" s="32" t="s">
        <v>11</v>
      </c>
      <c r="B21" s="33" t="s">
        <v>12</v>
      </c>
      <c r="C21" s="27">
        <v>23091.95</v>
      </c>
      <c r="D21" s="27">
        <v>0</v>
      </c>
      <c r="E21" s="27">
        <f>SUM(C21+D21)</f>
        <v>23091.95</v>
      </c>
      <c r="F21" s="27">
        <v>23091.95</v>
      </c>
      <c r="G21" s="27">
        <f>SUM(C21+D21+F21)</f>
        <v>46183.9</v>
      </c>
      <c r="H21" s="27">
        <v>0</v>
      </c>
      <c r="I21" s="27">
        <f>SUM(G21+H21)</f>
        <v>46183.9</v>
      </c>
      <c r="J21" s="27">
        <f>SUM(C21:H21)</f>
        <v>115459.75</v>
      </c>
    </row>
    <row r="22" spans="1:10" s="25" customFormat="1" ht="15.75" hidden="1">
      <c r="A22" s="32" t="s">
        <v>13</v>
      </c>
      <c r="B22" s="33" t="s">
        <v>14</v>
      </c>
      <c r="C22" s="27">
        <v>0</v>
      </c>
      <c r="D22" s="27">
        <v>0</v>
      </c>
      <c r="E22" s="27"/>
      <c r="F22" s="27">
        <v>0</v>
      </c>
      <c r="G22" s="27"/>
      <c r="H22" s="27">
        <v>0</v>
      </c>
      <c r="I22" s="27"/>
      <c r="J22" s="27">
        <f aca="true" t="shared" si="0" ref="J22:J84">SUM(C22:H22)</f>
        <v>0</v>
      </c>
    </row>
    <row r="23" spans="1:10" s="25" customFormat="1" ht="15.75">
      <c r="A23" s="22"/>
      <c r="B23" s="26"/>
      <c r="C23" s="27">
        <v>0</v>
      </c>
      <c r="D23" s="27">
        <v>0</v>
      </c>
      <c r="E23" s="27"/>
      <c r="F23" s="27">
        <v>0</v>
      </c>
      <c r="G23" s="27"/>
      <c r="H23" s="27">
        <v>0</v>
      </c>
      <c r="I23" s="27"/>
      <c r="J23" s="27"/>
    </row>
    <row r="24" spans="1:10" s="25" customFormat="1" ht="15.75">
      <c r="A24" s="32">
        <v>4212</v>
      </c>
      <c r="B24" s="23" t="s">
        <v>15</v>
      </c>
      <c r="C24" s="27">
        <f>C26+C27+C28</f>
        <v>8580.8</v>
      </c>
      <c r="D24" s="27">
        <f>D26+D27+D28</f>
        <v>3161.6125</v>
      </c>
      <c r="E24" s="27">
        <f>SUM(C24+D24)</f>
        <v>11742.412499999999</v>
      </c>
      <c r="F24" s="27">
        <f>F26+F27+F28</f>
        <v>2077.775</v>
      </c>
      <c r="G24" s="27">
        <f>SUM(C24+D24+F24)</f>
        <v>13820.187499999998</v>
      </c>
      <c r="H24" s="27">
        <f>H26+H27+H28</f>
        <v>3161.612500000001</v>
      </c>
      <c r="I24" s="27">
        <f>SUM(G24+H24)</f>
        <v>16981.8</v>
      </c>
      <c r="J24" s="27">
        <f t="shared" si="0"/>
        <v>42544.4</v>
      </c>
    </row>
    <row r="25" spans="1:10" s="30" customFormat="1" ht="15.75">
      <c r="A25" s="32"/>
      <c r="B25" s="31" t="s">
        <v>16</v>
      </c>
      <c r="C25" s="27">
        <v>0</v>
      </c>
      <c r="D25" s="27">
        <v>0</v>
      </c>
      <c r="E25" s="27"/>
      <c r="F25" s="27">
        <v>0</v>
      </c>
      <c r="G25" s="27"/>
      <c r="H25" s="27">
        <v>0</v>
      </c>
      <c r="I25" s="27"/>
      <c r="J25" s="27"/>
    </row>
    <row r="26" spans="1:10" s="30" customFormat="1" ht="15.75">
      <c r="A26" s="32"/>
      <c r="B26" s="31" t="s">
        <v>15</v>
      </c>
      <c r="C26" s="27">
        <v>2077.775</v>
      </c>
      <c r="D26" s="27">
        <v>2077.775</v>
      </c>
      <c r="E26" s="27">
        <f>SUM(C26+D26)</f>
        <v>4155.55</v>
      </c>
      <c r="F26" s="27">
        <v>2077.775</v>
      </c>
      <c r="G26" s="27">
        <f>SUM(C26+D26+F26)</f>
        <v>6233.325000000001</v>
      </c>
      <c r="H26" s="27">
        <v>2077.775000000001</v>
      </c>
      <c r="I26" s="27">
        <f>SUM(G26+H26)</f>
        <v>8311.100000000002</v>
      </c>
      <c r="J26" s="27">
        <f t="shared" si="0"/>
        <v>18699.975000000002</v>
      </c>
    </row>
    <row r="27" spans="1:10" s="30" customFormat="1" ht="31.5">
      <c r="A27" s="32"/>
      <c r="B27" s="31" t="s">
        <v>17</v>
      </c>
      <c r="C27" s="27">
        <v>5285.775</v>
      </c>
      <c r="D27" s="27">
        <v>880.9625</v>
      </c>
      <c r="E27" s="27">
        <f>SUM(C27+D27)</f>
        <v>6166.737499999999</v>
      </c>
      <c r="F27" s="27">
        <v>0</v>
      </c>
      <c r="G27" s="27">
        <f>SUM(C27+D27+F27)</f>
        <v>6166.737499999999</v>
      </c>
      <c r="H27" s="27">
        <v>880.9625000000002</v>
      </c>
      <c r="I27" s="27">
        <f>SUM(G27+H27)</f>
        <v>7047.7</v>
      </c>
      <c r="J27" s="27">
        <f t="shared" si="0"/>
        <v>19381.175</v>
      </c>
    </row>
    <row r="28" spans="1:10" s="30" customFormat="1" ht="15.75">
      <c r="A28" s="32"/>
      <c r="B28" s="31" t="s">
        <v>18</v>
      </c>
      <c r="C28" s="27">
        <v>1217.25</v>
      </c>
      <c r="D28" s="27">
        <v>202.875</v>
      </c>
      <c r="E28" s="27">
        <f>SUM(C28+D28)</f>
        <v>1420.125</v>
      </c>
      <c r="F28" s="27">
        <v>0</v>
      </c>
      <c r="G28" s="27">
        <f>SUM(C28+D28+F28)</f>
        <v>1420.125</v>
      </c>
      <c r="H28" s="27">
        <v>202.875</v>
      </c>
      <c r="I28" s="27">
        <f>SUM(G28+H28)</f>
        <v>1623</v>
      </c>
      <c r="J28" s="27">
        <f t="shared" si="0"/>
        <v>4463.25</v>
      </c>
    </row>
    <row r="29" spans="1:10" s="25" customFormat="1" ht="15.75">
      <c r="A29" s="32">
        <v>4213</v>
      </c>
      <c r="B29" s="23" t="s">
        <v>19</v>
      </c>
      <c r="C29" s="27">
        <f>C31+C32</f>
        <v>35.24</v>
      </c>
      <c r="D29" s="27">
        <f>D31+D32</f>
        <v>44.05</v>
      </c>
      <c r="E29" s="27">
        <f>SUM(C29+D29)</f>
        <v>79.28999999999999</v>
      </c>
      <c r="F29" s="27">
        <f>F31+F32</f>
        <v>44.05</v>
      </c>
      <c r="G29" s="27">
        <f>SUM(C29+D29+F29)</f>
        <v>123.33999999999999</v>
      </c>
      <c r="H29" s="27">
        <f>H31+H32</f>
        <v>52.86</v>
      </c>
      <c r="I29" s="27">
        <f>SUM(G29+H29)</f>
        <v>176.2</v>
      </c>
      <c r="J29" s="27">
        <f t="shared" si="0"/>
        <v>378.83</v>
      </c>
    </row>
    <row r="30" spans="1:10" s="30" customFormat="1" ht="15.75">
      <c r="A30" s="32"/>
      <c r="B30" s="31" t="s">
        <v>16</v>
      </c>
      <c r="C30" s="29">
        <v>0</v>
      </c>
      <c r="D30" s="29">
        <v>0</v>
      </c>
      <c r="E30" s="29"/>
      <c r="F30" s="29">
        <v>0</v>
      </c>
      <c r="G30" s="29"/>
      <c r="H30" s="29">
        <v>0</v>
      </c>
      <c r="I30" s="29"/>
      <c r="J30" s="27"/>
    </row>
    <row r="31" spans="1:10" s="30" customFormat="1" ht="31.5">
      <c r="A31" s="32"/>
      <c r="B31" s="31" t="s">
        <v>20</v>
      </c>
      <c r="C31" s="27">
        <v>25.200000000000003</v>
      </c>
      <c r="D31" s="27">
        <v>31.5</v>
      </c>
      <c r="E31" s="27">
        <f>SUM(C31+D31)</f>
        <v>56.7</v>
      </c>
      <c r="F31" s="27">
        <v>31.5</v>
      </c>
      <c r="G31" s="27">
        <f>SUM(C31+D31+F31)</f>
        <v>88.2</v>
      </c>
      <c r="H31" s="27">
        <v>37.8</v>
      </c>
      <c r="I31" s="27">
        <f>SUM(G31+H31)</f>
        <v>126</v>
      </c>
      <c r="J31" s="27">
        <f t="shared" si="0"/>
        <v>270.90000000000003</v>
      </c>
    </row>
    <row r="32" spans="1:10" s="30" customFormat="1" ht="15.75">
      <c r="A32" s="32"/>
      <c r="B32" s="31" t="s">
        <v>21</v>
      </c>
      <c r="C32" s="27">
        <v>10.040000000000001</v>
      </c>
      <c r="D32" s="27">
        <v>12.55</v>
      </c>
      <c r="E32" s="27">
        <f>SUM(C32+D32)</f>
        <v>22.590000000000003</v>
      </c>
      <c r="F32" s="27">
        <v>12.55</v>
      </c>
      <c r="G32" s="27">
        <f>SUM(C32+D32+F32)</f>
        <v>35.14</v>
      </c>
      <c r="H32" s="27">
        <v>15.060000000000002</v>
      </c>
      <c r="I32" s="27">
        <f>SUM(G32+H32)</f>
        <v>50.2</v>
      </c>
      <c r="J32" s="27">
        <f t="shared" si="0"/>
        <v>107.93</v>
      </c>
    </row>
    <row r="33" spans="1:10" s="25" customFormat="1" ht="15.75">
      <c r="A33" s="32">
        <v>4214</v>
      </c>
      <c r="B33" s="23" t="s">
        <v>22</v>
      </c>
      <c r="C33" s="27">
        <v>1200.9</v>
      </c>
      <c r="D33" s="27">
        <v>1501.125</v>
      </c>
      <c r="E33" s="27">
        <f>SUM(C33+D33)</f>
        <v>2702.025</v>
      </c>
      <c r="F33" s="27">
        <v>1501.125</v>
      </c>
      <c r="G33" s="27">
        <f>SUM(C33+D33+F33)</f>
        <v>4203.15</v>
      </c>
      <c r="H33" s="27">
        <v>1801.3500000000004</v>
      </c>
      <c r="I33" s="27">
        <f>SUM(G33+H33)</f>
        <v>6004.5</v>
      </c>
      <c r="J33" s="27">
        <f t="shared" si="0"/>
        <v>12909.675000000001</v>
      </c>
    </row>
    <row r="34" spans="1:10" s="25" customFormat="1" ht="15.75">
      <c r="A34" s="32">
        <v>4215</v>
      </c>
      <c r="B34" s="23" t="s">
        <v>23</v>
      </c>
      <c r="C34" s="27">
        <v>360</v>
      </c>
      <c r="D34" s="27">
        <v>0</v>
      </c>
      <c r="E34" s="27"/>
      <c r="F34" s="27">
        <v>0</v>
      </c>
      <c r="G34" s="27"/>
      <c r="H34" s="27">
        <v>0</v>
      </c>
      <c r="I34" s="27"/>
      <c r="J34" s="27">
        <f t="shared" si="0"/>
        <v>360</v>
      </c>
    </row>
    <row r="35" spans="1:10" s="25" customFormat="1" ht="31.5">
      <c r="A35" s="32">
        <v>4216</v>
      </c>
      <c r="B35" s="23" t="s">
        <v>24</v>
      </c>
      <c r="C35" s="27">
        <v>1924.675</v>
      </c>
      <c r="D35" s="27">
        <v>1924.675</v>
      </c>
      <c r="E35" s="27">
        <f>SUM(C35+D35)</f>
        <v>3849.35</v>
      </c>
      <c r="F35" s="27">
        <v>1924.675</v>
      </c>
      <c r="G35" s="27">
        <f>SUM(C35+D35+F35)</f>
        <v>5774.025</v>
      </c>
      <c r="H35" s="27">
        <v>1924.6749999999995</v>
      </c>
      <c r="I35" s="27">
        <f>SUM(G35+H35)</f>
        <v>7698.699999999999</v>
      </c>
      <c r="J35" s="27">
        <f t="shared" si="0"/>
        <v>17322.075</v>
      </c>
    </row>
    <row r="36" spans="1:10" s="25" customFormat="1" ht="15.75" hidden="1">
      <c r="A36" s="32">
        <v>4217</v>
      </c>
      <c r="B36" s="23" t="s">
        <v>25</v>
      </c>
      <c r="C36" s="27">
        <v>0</v>
      </c>
      <c r="D36" s="27">
        <v>0</v>
      </c>
      <c r="E36" s="27">
        <f>SUM(C36+D36)</f>
        <v>0</v>
      </c>
      <c r="F36" s="27">
        <v>0</v>
      </c>
      <c r="G36" s="27"/>
      <c r="H36" s="27">
        <v>0</v>
      </c>
      <c r="I36" s="27">
        <f>SUM(G36+H36)</f>
        <v>0</v>
      </c>
      <c r="J36" s="27">
        <f t="shared" si="0"/>
        <v>0</v>
      </c>
    </row>
    <row r="37" spans="1:10" s="25" customFormat="1" ht="31.5">
      <c r="A37" s="32"/>
      <c r="B37" s="23" t="s">
        <v>26</v>
      </c>
      <c r="C37" s="27">
        <f>+C39+C40</f>
        <v>718.3000000000001</v>
      </c>
      <c r="D37" s="27">
        <f>+D39+D40</f>
        <v>1795.75</v>
      </c>
      <c r="E37" s="27">
        <f>SUM(C37+D37)</f>
        <v>2514.05</v>
      </c>
      <c r="F37" s="27">
        <f>+F39+F40</f>
        <v>1795.75</v>
      </c>
      <c r="G37" s="27">
        <f>SUM(C37+D37+F37)</f>
        <v>4309.8</v>
      </c>
      <c r="H37" s="27">
        <f>+H39+H40</f>
        <v>2873.2</v>
      </c>
      <c r="I37" s="27">
        <f>SUM(G37+H37)</f>
        <v>7183</v>
      </c>
      <c r="J37" s="27">
        <f t="shared" si="0"/>
        <v>14006.850000000002</v>
      </c>
    </row>
    <row r="38" spans="1:10" s="30" customFormat="1" ht="15.75">
      <c r="A38" s="32"/>
      <c r="B38" s="31" t="s">
        <v>16</v>
      </c>
      <c r="C38" s="29">
        <v>0</v>
      </c>
      <c r="D38" s="29">
        <v>0</v>
      </c>
      <c r="E38" s="29"/>
      <c r="F38" s="29">
        <v>0</v>
      </c>
      <c r="G38" s="29"/>
      <c r="H38" s="29">
        <v>0</v>
      </c>
      <c r="I38" s="29"/>
      <c r="J38" s="27"/>
    </row>
    <row r="39" spans="1:10" s="30" customFormat="1" ht="15.75">
      <c r="A39" s="32">
        <v>4221</v>
      </c>
      <c r="B39" s="31" t="s">
        <v>27</v>
      </c>
      <c r="C39" s="27">
        <v>718.3000000000001</v>
      </c>
      <c r="D39" s="27">
        <v>1795.75</v>
      </c>
      <c r="E39" s="27">
        <f aca="true" t="shared" si="1" ref="E39:E48">SUM(C39+D39)</f>
        <v>2514.05</v>
      </c>
      <c r="F39" s="27">
        <v>1795.75</v>
      </c>
      <c r="G39" s="27">
        <f aca="true" t="shared" si="2" ref="G39:G48">SUM(C39+D39+F39)</f>
        <v>4309.8</v>
      </c>
      <c r="H39" s="27">
        <v>2873.2</v>
      </c>
      <c r="I39" s="27">
        <f aca="true" t="shared" si="3" ref="I39:I48">SUM(G39+H39)</f>
        <v>7183</v>
      </c>
      <c r="J39" s="27">
        <f t="shared" si="0"/>
        <v>14006.850000000002</v>
      </c>
    </row>
    <row r="40" spans="1:10" s="30" customFormat="1" ht="31.5" hidden="1">
      <c r="A40" s="32">
        <v>4222</v>
      </c>
      <c r="B40" s="31" t="s">
        <v>28</v>
      </c>
      <c r="C40" s="27">
        <v>0</v>
      </c>
      <c r="D40" s="27">
        <v>0</v>
      </c>
      <c r="E40" s="27">
        <f t="shared" si="1"/>
        <v>0</v>
      </c>
      <c r="F40" s="27">
        <v>0</v>
      </c>
      <c r="G40" s="27">
        <f t="shared" si="2"/>
        <v>0</v>
      </c>
      <c r="H40" s="27">
        <v>0</v>
      </c>
      <c r="I40" s="27">
        <f t="shared" si="3"/>
        <v>0</v>
      </c>
      <c r="J40" s="27">
        <f t="shared" si="0"/>
        <v>0</v>
      </c>
    </row>
    <row r="41" spans="1:10" s="25" customFormat="1" ht="15.75" hidden="1">
      <c r="A41" s="32">
        <v>4231</v>
      </c>
      <c r="B41" s="23" t="s">
        <v>29</v>
      </c>
      <c r="C41" s="27">
        <v>0</v>
      </c>
      <c r="D41" s="27">
        <v>0</v>
      </c>
      <c r="E41" s="27">
        <f t="shared" si="1"/>
        <v>0</v>
      </c>
      <c r="F41" s="27">
        <v>0</v>
      </c>
      <c r="G41" s="27">
        <f t="shared" si="2"/>
        <v>0</v>
      </c>
      <c r="H41" s="27">
        <v>0</v>
      </c>
      <c r="I41" s="27">
        <f t="shared" si="3"/>
        <v>0</v>
      </c>
      <c r="J41" s="27">
        <f t="shared" si="0"/>
        <v>0</v>
      </c>
    </row>
    <row r="42" spans="1:10" s="25" customFormat="1" ht="15.75">
      <c r="A42" s="32">
        <v>4232</v>
      </c>
      <c r="B42" s="23" t="s">
        <v>30</v>
      </c>
      <c r="C42" s="27">
        <v>48.2</v>
      </c>
      <c r="D42" s="27">
        <v>120.5</v>
      </c>
      <c r="E42" s="27">
        <f t="shared" si="1"/>
        <v>168.7</v>
      </c>
      <c r="F42" s="27">
        <v>120.5</v>
      </c>
      <c r="G42" s="27">
        <f t="shared" si="2"/>
        <v>289.2</v>
      </c>
      <c r="H42" s="27">
        <v>192.8</v>
      </c>
      <c r="I42" s="27">
        <f t="shared" si="3"/>
        <v>482</v>
      </c>
      <c r="J42" s="27">
        <f t="shared" si="0"/>
        <v>939.8999999999999</v>
      </c>
    </row>
    <row r="43" spans="1:10" s="25" customFormat="1" ht="31.5" hidden="1">
      <c r="A43" s="32" t="s">
        <v>68</v>
      </c>
      <c r="B43" s="23" t="s">
        <v>69</v>
      </c>
      <c r="C43" s="27">
        <v>0</v>
      </c>
      <c r="D43" s="27">
        <v>0</v>
      </c>
      <c r="E43" s="27">
        <f t="shared" si="1"/>
        <v>0</v>
      </c>
      <c r="F43" s="27">
        <v>0</v>
      </c>
      <c r="G43" s="27">
        <f t="shared" si="2"/>
        <v>0</v>
      </c>
      <c r="H43" s="27">
        <v>0</v>
      </c>
      <c r="I43" s="27">
        <f t="shared" si="3"/>
        <v>0</v>
      </c>
      <c r="J43" s="27">
        <f t="shared" si="0"/>
        <v>0</v>
      </c>
    </row>
    <row r="44" spans="1:10" s="25" customFormat="1" ht="15.75">
      <c r="A44" s="32">
        <v>4234</v>
      </c>
      <c r="B44" s="23" t="s">
        <v>31</v>
      </c>
      <c r="C44" s="27">
        <v>142.8</v>
      </c>
      <c r="D44" s="27">
        <v>357</v>
      </c>
      <c r="E44" s="27">
        <f t="shared" si="1"/>
        <v>499.8</v>
      </c>
      <c r="F44" s="27">
        <v>357</v>
      </c>
      <c r="G44" s="27">
        <f t="shared" si="2"/>
        <v>856.8</v>
      </c>
      <c r="H44" s="27">
        <v>571.2</v>
      </c>
      <c r="I44" s="27">
        <f t="shared" si="3"/>
        <v>1428</v>
      </c>
      <c r="J44" s="27">
        <f t="shared" si="0"/>
        <v>2784.5999999999995</v>
      </c>
    </row>
    <row r="45" spans="1:10" s="25" customFormat="1" ht="15.75" hidden="1">
      <c r="A45" s="32">
        <v>4235</v>
      </c>
      <c r="B45" s="23" t="s">
        <v>32</v>
      </c>
      <c r="C45" s="27">
        <v>0</v>
      </c>
      <c r="D45" s="27">
        <v>0</v>
      </c>
      <c r="E45" s="27">
        <f t="shared" si="1"/>
        <v>0</v>
      </c>
      <c r="F45" s="27">
        <v>0</v>
      </c>
      <c r="G45" s="27">
        <f t="shared" si="2"/>
        <v>0</v>
      </c>
      <c r="H45" s="27">
        <v>0</v>
      </c>
      <c r="I45" s="27">
        <f t="shared" si="3"/>
        <v>0</v>
      </c>
      <c r="J45" s="27">
        <f t="shared" si="0"/>
        <v>0</v>
      </c>
    </row>
    <row r="46" spans="1:10" s="25" customFormat="1" ht="31.5" hidden="1">
      <c r="A46" s="32">
        <v>4236</v>
      </c>
      <c r="B46" s="23" t="s">
        <v>33</v>
      </c>
      <c r="C46" s="27">
        <v>0</v>
      </c>
      <c r="D46" s="27">
        <v>0</v>
      </c>
      <c r="E46" s="27">
        <f t="shared" si="1"/>
        <v>0</v>
      </c>
      <c r="F46" s="27">
        <v>0</v>
      </c>
      <c r="G46" s="27">
        <f t="shared" si="2"/>
        <v>0</v>
      </c>
      <c r="H46" s="27">
        <v>0</v>
      </c>
      <c r="I46" s="27">
        <f t="shared" si="3"/>
        <v>0</v>
      </c>
      <c r="J46" s="27">
        <f t="shared" si="0"/>
        <v>0</v>
      </c>
    </row>
    <row r="47" spans="1:10" s="25" customFormat="1" ht="15.75">
      <c r="A47" s="32">
        <v>4237</v>
      </c>
      <c r="B47" s="23" t="s">
        <v>34</v>
      </c>
      <c r="C47" s="27">
        <v>150</v>
      </c>
      <c r="D47" s="27">
        <v>375</v>
      </c>
      <c r="E47" s="27">
        <f t="shared" si="1"/>
        <v>525</v>
      </c>
      <c r="F47" s="27">
        <v>375</v>
      </c>
      <c r="G47" s="27">
        <f t="shared" si="2"/>
        <v>900</v>
      </c>
      <c r="H47" s="27">
        <v>600</v>
      </c>
      <c r="I47" s="27">
        <f t="shared" si="3"/>
        <v>1500</v>
      </c>
      <c r="J47" s="27">
        <f t="shared" si="0"/>
        <v>2925</v>
      </c>
    </row>
    <row r="48" spans="1:10" s="25" customFormat="1" ht="15.75">
      <c r="A48" s="32">
        <v>4239</v>
      </c>
      <c r="B48" s="23" t="s">
        <v>35</v>
      </c>
      <c r="C48" s="27">
        <v>10</v>
      </c>
      <c r="D48" s="27">
        <v>25</v>
      </c>
      <c r="E48" s="27">
        <f t="shared" si="1"/>
        <v>35</v>
      </c>
      <c r="F48" s="27">
        <v>25</v>
      </c>
      <c r="G48" s="27">
        <f t="shared" si="2"/>
        <v>60</v>
      </c>
      <c r="H48" s="27">
        <v>40</v>
      </c>
      <c r="I48" s="27">
        <f t="shared" si="3"/>
        <v>100</v>
      </c>
      <c r="J48" s="27">
        <f t="shared" si="0"/>
        <v>195</v>
      </c>
    </row>
    <row r="49" spans="1:10" s="25" customFormat="1" ht="15.75" hidden="1">
      <c r="A49" s="32">
        <v>4241</v>
      </c>
      <c r="B49" s="23" t="s">
        <v>36</v>
      </c>
      <c r="C49" s="27">
        <v>0</v>
      </c>
      <c r="D49" s="27">
        <v>0</v>
      </c>
      <c r="E49" s="27"/>
      <c r="F49" s="27">
        <v>0</v>
      </c>
      <c r="G49" s="27"/>
      <c r="H49" s="27">
        <v>0</v>
      </c>
      <c r="I49" s="27"/>
      <c r="J49" s="27">
        <f t="shared" si="0"/>
        <v>0</v>
      </c>
    </row>
    <row r="50" spans="1:10" s="25" customFormat="1" ht="31.5" hidden="1">
      <c r="A50" s="32">
        <v>4251</v>
      </c>
      <c r="B50" s="23" t="s">
        <v>37</v>
      </c>
      <c r="C50" s="27">
        <v>0</v>
      </c>
      <c r="D50" s="27">
        <v>0</v>
      </c>
      <c r="E50" s="27"/>
      <c r="F50" s="27">
        <v>0</v>
      </c>
      <c r="G50" s="27"/>
      <c r="H50" s="27">
        <v>0</v>
      </c>
      <c r="I50" s="27"/>
      <c r="J50" s="27">
        <f t="shared" si="0"/>
        <v>0</v>
      </c>
    </row>
    <row r="51" spans="1:10" s="25" customFormat="1" ht="31.5">
      <c r="A51" s="32">
        <v>4252</v>
      </c>
      <c r="B51" s="23" t="s">
        <v>38</v>
      </c>
      <c r="C51" s="27">
        <f>+C53+C54</f>
        <v>278.14</v>
      </c>
      <c r="D51" s="27">
        <f>+D53+D54</f>
        <v>695.35</v>
      </c>
      <c r="E51" s="27">
        <f>SUM(C51+D51)</f>
        <v>973.49</v>
      </c>
      <c r="F51" s="27">
        <f>+F53+F54</f>
        <v>695.35</v>
      </c>
      <c r="G51" s="27">
        <f>SUM(C51+D51+F51)</f>
        <v>1668.8400000000001</v>
      </c>
      <c r="H51" s="27">
        <f>+H53+H54</f>
        <v>1112.5600000000004</v>
      </c>
      <c r="I51" s="27">
        <f>SUM(G51+H51)</f>
        <v>2781.4000000000005</v>
      </c>
      <c r="J51" s="27">
        <f t="shared" si="0"/>
        <v>5423.7300000000005</v>
      </c>
    </row>
    <row r="52" spans="1:10" s="30" customFormat="1" ht="15.75">
      <c r="A52" s="32"/>
      <c r="B52" s="31" t="s">
        <v>16</v>
      </c>
      <c r="C52" s="29">
        <v>0</v>
      </c>
      <c r="D52" s="29">
        <v>0</v>
      </c>
      <c r="E52" s="29"/>
      <c r="F52" s="29">
        <v>0</v>
      </c>
      <c r="G52" s="29"/>
      <c r="H52" s="29">
        <v>0</v>
      </c>
      <c r="I52" s="29"/>
      <c r="J52" s="27"/>
    </row>
    <row r="53" spans="1:10" s="30" customFormat="1" ht="31.5">
      <c r="A53" s="32"/>
      <c r="B53" s="31" t="s">
        <v>39</v>
      </c>
      <c r="C53" s="27">
        <v>248.14000000000001</v>
      </c>
      <c r="D53" s="27">
        <v>620.35</v>
      </c>
      <c r="E53" s="27">
        <f>SUM(C53+D53)</f>
        <v>868.49</v>
      </c>
      <c r="F53" s="27">
        <v>620.35</v>
      </c>
      <c r="G53" s="27">
        <f>SUM(C53+D53+F53)</f>
        <v>1488.8400000000001</v>
      </c>
      <c r="H53" s="27">
        <v>992.5600000000003</v>
      </c>
      <c r="I53" s="27">
        <f>SUM(G53+H53)</f>
        <v>2481.4000000000005</v>
      </c>
      <c r="J53" s="27">
        <f t="shared" si="0"/>
        <v>4838.7300000000005</v>
      </c>
    </row>
    <row r="54" spans="1:10" s="30" customFormat="1" ht="31.5">
      <c r="A54" s="32"/>
      <c r="B54" s="31" t="s">
        <v>40</v>
      </c>
      <c r="C54" s="27">
        <v>30</v>
      </c>
      <c r="D54" s="27">
        <v>75</v>
      </c>
      <c r="E54" s="27">
        <f>SUM(C54+D54)</f>
        <v>105</v>
      </c>
      <c r="F54" s="27">
        <v>75</v>
      </c>
      <c r="G54" s="27">
        <f aca="true" t="shared" si="4" ref="G54:G71">SUM(C54+D54+F54)</f>
        <v>180</v>
      </c>
      <c r="H54" s="27">
        <v>120</v>
      </c>
      <c r="I54" s="27">
        <f>SUM(G54+H54)</f>
        <v>300</v>
      </c>
      <c r="J54" s="27">
        <f t="shared" si="0"/>
        <v>585</v>
      </c>
    </row>
    <row r="55" spans="1:10" s="25" customFormat="1" ht="15.75">
      <c r="A55" s="32">
        <v>4261</v>
      </c>
      <c r="B55" s="23" t="s">
        <v>41</v>
      </c>
      <c r="C55" s="27">
        <f>+C57+C58</f>
        <v>191.22000000000003</v>
      </c>
      <c r="D55" s="27">
        <f>+D57+D58</f>
        <v>478.05</v>
      </c>
      <c r="E55" s="27">
        <f>SUM(C55+D55)</f>
        <v>669.27</v>
      </c>
      <c r="F55" s="27">
        <f>+F57+F58</f>
        <v>478.05</v>
      </c>
      <c r="G55" s="27">
        <f t="shared" si="4"/>
        <v>1147.32</v>
      </c>
      <c r="H55" s="27">
        <f>+H57+H58</f>
        <v>764.8800000000001</v>
      </c>
      <c r="I55" s="27">
        <f>SUM(G55+H55)</f>
        <v>1912.2</v>
      </c>
      <c r="J55" s="27">
        <f t="shared" si="0"/>
        <v>3728.79</v>
      </c>
    </row>
    <row r="56" spans="1:10" s="30" customFormat="1" ht="15.75">
      <c r="A56" s="32"/>
      <c r="B56" s="31" t="s">
        <v>16</v>
      </c>
      <c r="C56" s="29">
        <v>0</v>
      </c>
      <c r="D56" s="29">
        <v>0</v>
      </c>
      <c r="E56" s="29"/>
      <c r="F56" s="29">
        <v>0</v>
      </c>
      <c r="G56" s="27">
        <f t="shared" si="4"/>
        <v>0</v>
      </c>
      <c r="H56" s="29">
        <v>0</v>
      </c>
      <c r="I56" s="29"/>
      <c r="J56" s="27">
        <f t="shared" si="0"/>
        <v>0</v>
      </c>
    </row>
    <row r="57" spans="1:10" s="30" customFormat="1" ht="15.75">
      <c r="A57" s="32"/>
      <c r="B57" s="31" t="s">
        <v>42</v>
      </c>
      <c r="C57" s="27">
        <v>191.22000000000003</v>
      </c>
      <c r="D57" s="27">
        <v>478.05</v>
      </c>
      <c r="E57" s="27">
        <f aca="true" t="shared" si="5" ref="E57:E71">SUM(C57+D57)</f>
        <v>669.27</v>
      </c>
      <c r="F57" s="27">
        <v>478.05</v>
      </c>
      <c r="G57" s="27">
        <f t="shared" si="4"/>
        <v>1147.32</v>
      </c>
      <c r="H57" s="27">
        <v>764.8800000000001</v>
      </c>
      <c r="I57" s="27">
        <f aca="true" t="shared" si="6" ref="I57:I71">SUM(G57+H57)</f>
        <v>1912.2</v>
      </c>
      <c r="J57" s="27">
        <f t="shared" si="0"/>
        <v>3728.79</v>
      </c>
    </row>
    <row r="58" spans="1:10" s="30" customFormat="1" ht="15.75" hidden="1">
      <c r="A58" s="32"/>
      <c r="B58" s="31" t="s">
        <v>43</v>
      </c>
      <c r="C58" s="27">
        <v>0</v>
      </c>
      <c r="D58" s="27">
        <v>0</v>
      </c>
      <c r="E58" s="27">
        <f t="shared" si="5"/>
        <v>0</v>
      </c>
      <c r="F58" s="27">
        <v>0</v>
      </c>
      <c r="G58" s="27">
        <f t="shared" si="4"/>
        <v>0</v>
      </c>
      <c r="H58" s="27">
        <v>0</v>
      </c>
      <c r="I58" s="27">
        <f t="shared" si="6"/>
        <v>0</v>
      </c>
      <c r="J58" s="27">
        <f t="shared" si="0"/>
        <v>0</v>
      </c>
    </row>
    <row r="59" spans="1:10" s="25" customFormat="1" ht="15.75" hidden="1">
      <c r="A59" s="32">
        <v>4262</v>
      </c>
      <c r="B59" s="23" t="s">
        <v>44</v>
      </c>
      <c r="C59" s="27">
        <v>0</v>
      </c>
      <c r="D59" s="27">
        <v>0</v>
      </c>
      <c r="E59" s="27">
        <f t="shared" si="5"/>
        <v>0</v>
      </c>
      <c r="F59" s="27">
        <v>0</v>
      </c>
      <c r="G59" s="27">
        <f t="shared" si="4"/>
        <v>0</v>
      </c>
      <c r="H59" s="27">
        <v>0</v>
      </c>
      <c r="I59" s="27">
        <f t="shared" si="6"/>
        <v>0</v>
      </c>
      <c r="J59" s="27">
        <f t="shared" si="0"/>
        <v>0</v>
      </c>
    </row>
    <row r="60" spans="1:10" s="25" customFormat="1" ht="15.75">
      <c r="A60" s="32">
        <v>4264</v>
      </c>
      <c r="B60" s="23" t="s">
        <v>45</v>
      </c>
      <c r="C60" s="27">
        <v>815.5100000000001</v>
      </c>
      <c r="D60" s="27">
        <v>2038.775</v>
      </c>
      <c r="E60" s="27">
        <f t="shared" si="5"/>
        <v>2854.2850000000003</v>
      </c>
      <c r="F60" s="27">
        <v>2038.775</v>
      </c>
      <c r="G60" s="27">
        <f t="shared" si="4"/>
        <v>4893.06</v>
      </c>
      <c r="H60" s="27">
        <v>3262.0400000000004</v>
      </c>
      <c r="I60" s="27">
        <f t="shared" si="6"/>
        <v>8155.1</v>
      </c>
      <c r="J60" s="27">
        <f t="shared" si="0"/>
        <v>15902.445000000003</v>
      </c>
    </row>
    <row r="61" spans="1:10" s="25" customFormat="1" ht="15.75" hidden="1">
      <c r="A61" s="32" t="s">
        <v>46</v>
      </c>
      <c r="B61" s="23" t="s">
        <v>47</v>
      </c>
      <c r="C61" s="27">
        <v>0</v>
      </c>
      <c r="D61" s="27">
        <v>0</v>
      </c>
      <c r="E61" s="27">
        <f t="shared" si="5"/>
        <v>0</v>
      </c>
      <c r="F61" s="27">
        <v>0</v>
      </c>
      <c r="G61" s="27">
        <f t="shared" si="4"/>
        <v>0</v>
      </c>
      <c r="H61" s="27">
        <v>0</v>
      </c>
      <c r="I61" s="27">
        <f t="shared" si="6"/>
        <v>0</v>
      </c>
      <c r="J61" s="27">
        <f t="shared" si="0"/>
        <v>0</v>
      </c>
    </row>
    <row r="62" spans="1:10" s="25" customFormat="1" ht="15.75" hidden="1">
      <c r="A62" s="32">
        <v>4267</v>
      </c>
      <c r="B62" s="23" t="s">
        <v>48</v>
      </c>
      <c r="C62" s="27">
        <v>0</v>
      </c>
      <c r="D62" s="27">
        <v>0</v>
      </c>
      <c r="E62" s="27">
        <f t="shared" si="5"/>
        <v>0</v>
      </c>
      <c r="F62" s="27">
        <v>0</v>
      </c>
      <c r="G62" s="27">
        <f t="shared" si="4"/>
        <v>0</v>
      </c>
      <c r="H62" s="27">
        <v>0</v>
      </c>
      <c r="I62" s="27">
        <f t="shared" si="6"/>
        <v>0</v>
      </c>
      <c r="J62" s="27">
        <f t="shared" si="0"/>
        <v>0</v>
      </c>
    </row>
    <row r="63" spans="1:10" s="25" customFormat="1" ht="15.75">
      <c r="A63" s="32">
        <v>4269</v>
      </c>
      <c r="B63" s="23" t="s">
        <v>49</v>
      </c>
      <c r="C63" s="27">
        <v>20</v>
      </c>
      <c r="D63" s="27">
        <v>50</v>
      </c>
      <c r="E63" s="27">
        <f t="shared" si="5"/>
        <v>70</v>
      </c>
      <c r="F63" s="27">
        <v>50</v>
      </c>
      <c r="G63" s="27">
        <f t="shared" si="4"/>
        <v>120</v>
      </c>
      <c r="H63" s="27">
        <v>80</v>
      </c>
      <c r="I63" s="27">
        <f t="shared" si="6"/>
        <v>200</v>
      </c>
      <c r="J63" s="27">
        <f t="shared" si="0"/>
        <v>390</v>
      </c>
    </row>
    <row r="64" spans="1:10" s="25" customFormat="1" ht="31.5" hidden="1">
      <c r="A64" s="32">
        <v>4511</v>
      </c>
      <c r="B64" s="23" t="s">
        <v>50</v>
      </c>
      <c r="C64" s="27">
        <v>0</v>
      </c>
      <c r="D64" s="27">
        <v>0</v>
      </c>
      <c r="E64" s="27">
        <f t="shared" si="5"/>
        <v>0</v>
      </c>
      <c r="F64" s="27">
        <v>0</v>
      </c>
      <c r="G64" s="27">
        <f t="shared" si="4"/>
        <v>0</v>
      </c>
      <c r="H64" s="27">
        <v>0</v>
      </c>
      <c r="I64" s="27">
        <f t="shared" si="6"/>
        <v>0</v>
      </c>
      <c r="J64" s="27">
        <f t="shared" si="0"/>
        <v>0</v>
      </c>
    </row>
    <row r="65" spans="1:10" s="25" customFormat="1" ht="31.5" hidden="1">
      <c r="A65" s="32">
        <v>4621</v>
      </c>
      <c r="B65" s="23" t="s">
        <v>51</v>
      </c>
      <c r="C65" s="27">
        <v>0</v>
      </c>
      <c r="D65" s="27">
        <v>0</v>
      </c>
      <c r="E65" s="27">
        <f t="shared" si="5"/>
        <v>0</v>
      </c>
      <c r="F65" s="27">
        <v>0</v>
      </c>
      <c r="G65" s="27">
        <f t="shared" si="4"/>
        <v>0</v>
      </c>
      <c r="H65" s="27">
        <v>0</v>
      </c>
      <c r="I65" s="27">
        <f t="shared" si="6"/>
        <v>0</v>
      </c>
      <c r="J65" s="27">
        <f t="shared" si="0"/>
        <v>0</v>
      </c>
    </row>
    <row r="66" spans="1:10" s="25" customFormat="1" ht="31.5" hidden="1">
      <c r="A66" s="32" t="s">
        <v>70</v>
      </c>
      <c r="B66" s="23" t="s">
        <v>71</v>
      </c>
      <c r="C66" s="27">
        <v>0</v>
      </c>
      <c r="D66" s="27">
        <v>0</v>
      </c>
      <c r="E66" s="27">
        <f t="shared" si="5"/>
        <v>0</v>
      </c>
      <c r="F66" s="27">
        <v>0</v>
      </c>
      <c r="G66" s="27">
        <f t="shared" si="4"/>
        <v>0</v>
      </c>
      <c r="H66" s="27">
        <v>0</v>
      </c>
      <c r="I66" s="27">
        <f t="shared" si="6"/>
        <v>0</v>
      </c>
      <c r="J66" s="27">
        <f t="shared" si="0"/>
        <v>0</v>
      </c>
    </row>
    <row r="67" spans="1:10" s="25" customFormat="1" ht="15.75" hidden="1">
      <c r="A67" s="32">
        <v>4632</v>
      </c>
      <c r="B67" s="23" t="s">
        <v>52</v>
      </c>
      <c r="C67" s="27">
        <v>0</v>
      </c>
      <c r="D67" s="27">
        <v>0</v>
      </c>
      <c r="E67" s="27">
        <f t="shared" si="5"/>
        <v>0</v>
      </c>
      <c r="F67" s="27">
        <v>0</v>
      </c>
      <c r="G67" s="27">
        <f t="shared" si="4"/>
        <v>0</v>
      </c>
      <c r="H67" s="27">
        <v>0</v>
      </c>
      <c r="I67" s="27">
        <f t="shared" si="6"/>
        <v>0</v>
      </c>
      <c r="J67" s="27">
        <f t="shared" si="0"/>
        <v>0</v>
      </c>
    </row>
    <row r="68" spans="1:10" s="25" customFormat="1" ht="15.75" hidden="1">
      <c r="A68" s="32" t="s">
        <v>53</v>
      </c>
      <c r="B68" s="23" t="s">
        <v>54</v>
      </c>
      <c r="C68" s="27">
        <v>0</v>
      </c>
      <c r="D68" s="27">
        <v>0</v>
      </c>
      <c r="E68" s="27">
        <f t="shared" si="5"/>
        <v>0</v>
      </c>
      <c r="F68" s="27">
        <v>0</v>
      </c>
      <c r="G68" s="27">
        <f t="shared" si="4"/>
        <v>0</v>
      </c>
      <c r="H68" s="27">
        <v>0</v>
      </c>
      <c r="I68" s="27">
        <f t="shared" si="6"/>
        <v>0</v>
      </c>
      <c r="J68" s="27">
        <f t="shared" si="0"/>
        <v>0</v>
      </c>
    </row>
    <row r="69" spans="1:10" s="25" customFormat="1" ht="15.75" hidden="1">
      <c r="A69" s="32">
        <v>4729</v>
      </c>
      <c r="B69" s="23" t="s">
        <v>55</v>
      </c>
      <c r="C69" s="27">
        <v>0</v>
      </c>
      <c r="D69" s="27">
        <v>0</v>
      </c>
      <c r="E69" s="27">
        <f t="shared" si="5"/>
        <v>0</v>
      </c>
      <c r="F69" s="27">
        <v>0</v>
      </c>
      <c r="G69" s="27">
        <f t="shared" si="4"/>
        <v>0</v>
      </c>
      <c r="H69" s="27">
        <v>0</v>
      </c>
      <c r="I69" s="27">
        <f t="shared" si="6"/>
        <v>0</v>
      </c>
      <c r="J69" s="27">
        <f t="shared" si="0"/>
        <v>0</v>
      </c>
    </row>
    <row r="70" spans="1:10" s="25" customFormat="1" ht="15.75" hidden="1">
      <c r="A70" s="32">
        <v>4822</v>
      </c>
      <c r="B70" s="23" t="s">
        <v>56</v>
      </c>
      <c r="C70" s="27">
        <v>0</v>
      </c>
      <c r="D70" s="27">
        <v>0</v>
      </c>
      <c r="E70" s="27">
        <f t="shared" si="5"/>
        <v>0</v>
      </c>
      <c r="F70" s="27">
        <v>0</v>
      </c>
      <c r="G70" s="27">
        <f t="shared" si="4"/>
        <v>0</v>
      </c>
      <c r="H70" s="27">
        <v>0</v>
      </c>
      <c r="I70" s="27">
        <f t="shared" si="6"/>
        <v>0</v>
      </c>
      <c r="J70" s="27">
        <f t="shared" si="0"/>
        <v>0</v>
      </c>
    </row>
    <row r="71" spans="1:10" s="25" customFormat="1" ht="15.75">
      <c r="A71" s="32">
        <v>4823</v>
      </c>
      <c r="B71" s="23" t="s">
        <v>57</v>
      </c>
      <c r="C71" s="27">
        <f>+C73+C74+C75</f>
        <v>56.725</v>
      </c>
      <c r="D71" s="27">
        <f>+D73+D74+D75</f>
        <v>190.225</v>
      </c>
      <c r="E71" s="27">
        <f t="shared" si="5"/>
        <v>246.95</v>
      </c>
      <c r="F71" s="27">
        <f>+F73+F74+F75</f>
        <v>56.725</v>
      </c>
      <c r="G71" s="27">
        <f t="shared" si="4"/>
        <v>303.675</v>
      </c>
      <c r="H71" s="27">
        <f>+H73+H74+H75</f>
        <v>56.725000000000016</v>
      </c>
      <c r="I71" s="27">
        <f t="shared" si="6"/>
        <v>360.40000000000003</v>
      </c>
      <c r="J71" s="27">
        <f t="shared" si="0"/>
        <v>911.025</v>
      </c>
    </row>
    <row r="72" spans="1:10" s="30" customFormat="1" ht="15.75">
      <c r="A72" s="32"/>
      <c r="B72" s="31" t="s">
        <v>16</v>
      </c>
      <c r="C72" s="27">
        <v>0</v>
      </c>
      <c r="D72" s="27">
        <v>0</v>
      </c>
      <c r="E72" s="27"/>
      <c r="F72" s="27">
        <v>0</v>
      </c>
      <c r="G72" s="27"/>
      <c r="H72" s="27">
        <v>0</v>
      </c>
      <c r="I72" s="27"/>
      <c r="J72" s="27"/>
    </row>
    <row r="73" spans="1:10" s="30" customFormat="1" ht="31.5">
      <c r="A73" s="32"/>
      <c r="B73" s="31" t="s">
        <v>58</v>
      </c>
      <c r="C73" s="27">
        <v>0</v>
      </c>
      <c r="D73" s="27">
        <v>133.5</v>
      </c>
      <c r="E73" s="27">
        <f>SUM(C73+D73)</f>
        <v>133.5</v>
      </c>
      <c r="F73" s="27">
        <v>0</v>
      </c>
      <c r="G73" s="27">
        <f>SUM(C73+D73+F73)</f>
        <v>133.5</v>
      </c>
      <c r="H73" s="27">
        <v>0</v>
      </c>
      <c r="I73" s="27">
        <f>SUM(G73+H73)</f>
        <v>133.5</v>
      </c>
      <c r="J73" s="27">
        <f t="shared" si="0"/>
        <v>400.5</v>
      </c>
    </row>
    <row r="74" spans="1:10" s="30" customFormat="1" ht="15.75">
      <c r="A74" s="32"/>
      <c r="B74" s="31" t="s">
        <v>59</v>
      </c>
      <c r="C74" s="27">
        <v>56.725</v>
      </c>
      <c r="D74" s="27">
        <v>56.725</v>
      </c>
      <c r="E74" s="27">
        <f>SUM(C74+D74)</f>
        <v>113.45</v>
      </c>
      <c r="F74" s="27">
        <v>56.725</v>
      </c>
      <c r="G74" s="27">
        <f>SUM(C74+D74+F74)</f>
        <v>170.175</v>
      </c>
      <c r="H74" s="27">
        <v>56.725000000000016</v>
      </c>
      <c r="I74" s="27">
        <f>SUM(G74+H74)</f>
        <v>226.90000000000003</v>
      </c>
      <c r="J74" s="27">
        <f t="shared" si="0"/>
        <v>510.52500000000003</v>
      </c>
    </row>
    <row r="75" spans="1:10" s="30" customFormat="1" ht="15.75" hidden="1">
      <c r="A75" s="32"/>
      <c r="B75" s="31" t="s">
        <v>60</v>
      </c>
      <c r="C75" s="27">
        <v>0</v>
      </c>
      <c r="D75" s="27">
        <v>0</v>
      </c>
      <c r="E75" s="27"/>
      <c r="F75" s="27">
        <v>0</v>
      </c>
      <c r="G75" s="27"/>
      <c r="H75" s="27">
        <v>0</v>
      </c>
      <c r="I75" s="27"/>
      <c r="J75" s="27">
        <f t="shared" si="0"/>
        <v>0</v>
      </c>
    </row>
    <row r="76" spans="1:10" s="25" customFormat="1" ht="15.75" hidden="1">
      <c r="A76" s="32">
        <v>4861</v>
      </c>
      <c r="B76" s="23" t="s">
        <v>61</v>
      </c>
      <c r="C76" s="27">
        <v>0</v>
      </c>
      <c r="D76" s="27">
        <v>0</v>
      </c>
      <c r="E76" s="27"/>
      <c r="F76" s="27">
        <v>0</v>
      </c>
      <c r="G76" s="27"/>
      <c r="H76" s="27">
        <v>0</v>
      </c>
      <c r="I76" s="27"/>
      <c r="J76" s="27">
        <f t="shared" si="0"/>
        <v>0</v>
      </c>
    </row>
    <row r="77" spans="1:10" s="25" customFormat="1" ht="15.75" hidden="1">
      <c r="A77" s="32">
        <v>4891</v>
      </c>
      <c r="B77" s="23" t="s">
        <v>62</v>
      </c>
      <c r="C77" s="27">
        <v>0</v>
      </c>
      <c r="D77" s="27">
        <v>0</v>
      </c>
      <c r="E77" s="27"/>
      <c r="F77" s="27">
        <v>0</v>
      </c>
      <c r="G77" s="27"/>
      <c r="H77" s="27">
        <v>0</v>
      </c>
      <c r="I77" s="27"/>
      <c r="J77" s="27">
        <f t="shared" si="0"/>
        <v>0</v>
      </c>
    </row>
    <row r="78" spans="1:10" s="30" customFormat="1" ht="15.75">
      <c r="A78" s="34"/>
      <c r="B78" s="28"/>
      <c r="C78" s="27"/>
      <c r="D78" s="27"/>
      <c r="E78" s="27"/>
      <c r="F78" s="27"/>
      <c r="G78" s="27"/>
      <c r="H78" s="27"/>
      <c r="I78" s="27"/>
      <c r="J78" s="27"/>
    </row>
    <row r="79" spans="1:10" s="25" customFormat="1" ht="31.5">
      <c r="A79" s="22"/>
      <c r="B79" s="26" t="s">
        <v>63</v>
      </c>
      <c r="C79" s="27">
        <f>+C81+C82+C83+C84</f>
        <v>0</v>
      </c>
      <c r="D79" s="27">
        <f>+D81+D82+D83+D84</f>
        <v>4416.5</v>
      </c>
      <c r="E79" s="27">
        <f>SUM(C79+D79)</f>
        <v>4416.5</v>
      </c>
      <c r="F79" s="27">
        <f>+F81+F82+F83+F84</f>
        <v>0</v>
      </c>
      <c r="G79" s="27">
        <f>SUM(C79+D79+F79)</f>
        <v>4416.5</v>
      </c>
      <c r="H79" s="27">
        <f>+H81+H82+H83+H84</f>
        <v>0</v>
      </c>
      <c r="I79" s="27">
        <f>SUM(G79+H79)</f>
        <v>4416.5</v>
      </c>
      <c r="J79" s="27">
        <f t="shared" si="0"/>
        <v>13249.5</v>
      </c>
    </row>
    <row r="80" spans="1:10" s="25" customFormat="1" ht="15.75">
      <c r="A80" s="34"/>
      <c r="B80" s="28"/>
      <c r="C80" s="27"/>
      <c r="D80" s="27"/>
      <c r="E80" s="27"/>
      <c r="F80" s="27"/>
      <c r="G80" s="27">
        <f>SUM(C80+D80+F80)</f>
        <v>0</v>
      </c>
      <c r="H80" s="27"/>
      <c r="I80" s="27">
        <f>SUM(G80+H80)</f>
        <v>0</v>
      </c>
      <c r="J80" s="27"/>
    </row>
    <row r="81" spans="1:10" s="25" customFormat="1" ht="15.75" hidden="1">
      <c r="A81" s="32">
        <v>5121</v>
      </c>
      <c r="B81" s="23" t="s">
        <v>64</v>
      </c>
      <c r="C81" s="27">
        <v>0</v>
      </c>
      <c r="D81" s="27"/>
      <c r="E81" s="27"/>
      <c r="F81" s="27"/>
      <c r="G81" s="27">
        <f>SUM(C81+D81+F81)</f>
        <v>0</v>
      </c>
      <c r="H81" s="27"/>
      <c r="I81" s="27">
        <f>SUM(G81+H81)</f>
        <v>0</v>
      </c>
      <c r="J81" s="27">
        <f t="shared" si="0"/>
        <v>0</v>
      </c>
    </row>
    <row r="82" spans="1:10" s="25" customFormat="1" ht="15.75">
      <c r="A82" s="32">
        <v>5122</v>
      </c>
      <c r="B82" s="23" t="s">
        <v>65</v>
      </c>
      <c r="C82" s="27"/>
      <c r="D82" s="27">
        <v>4416.5</v>
      </c>
      <c r="E82" s="27">
        <f>SUM(C82+D82)</f>
        <v>4416.5</v>
      </c>
      <c r="F82" s="27"/>
      <c r="G82" s="27">
        <f>SUM(C82+D82+F82)</f>
        <v>4416.5</v>
      </c>
      <c r="H82" s="27"/>
      <c r="I82" s="27">
        <f>SUM(G82+H82)</f>
        <v>4416.5</v>
      </c>
      <c r="J82" s="27">
        <f t="shared" si="0"/>
        <v>13249.5</v>
      </c>
    </row>
    <row r="83" spans="1:10" s="25" customFormat="1" ht="15.75" hidden="1">
      <c r="A83" s="32">
        <v>5129</v>
      </c>
      <c r="B83" s="23" t="s">
        <v>66</v>
      </c>
      <c r="C83" s="27"/>
      <c r="D83" s="27"/>
      <c r="E83" s="27"/>
      <c r="F83" s="27"/>
      <c r="G83" s="27"/>
      <c r="H83" s="27"/>
      <c r="I83" s="43"/>
      <c r="J83" s="38">
        <f t="shared" si="0"/>
        <v>0</v>
      </c>
    </row>
    <row r="84" spans="1:10" s="25" customFormat="1" ht="15.75" hidden="1">
      <c r="A84" s="32">
        <v>5132</v>
      </c>
      <c r="B84" s="23" t="s">
        <v>67</v>
      </c>
      <c r="C84" s="27"/>
      <c r="D84" s="27"/>
      <c r="E84" s="27"/>
      <c r="F84" s="27"/>
      <c r="G84" s="27"/>
      <c r="H84" s="27"/>
      <c r="I84" s="43"/>
      <c r="J84" s="38">
        <f t="shared" si="0"/>
        <v>0</v>
      </c>
    </row>
    <row r="85" spans="1:9" ht="14.25">
      <c r="A85" s="10"/>
      <c r="B85" s="11"/>
      <c r="C85" s="12"/>
      <c r="D85" s="12"/>
      <c r="E85" s="12"/>
      <c r="F85" s="12"/>
      <c r="G85" s="12"/>
      <c r="H85" s="12"/>
      <c r="I85" s="12"/>
    </row>
    <row r="86" ht="14.25">
      <c r="A86" s="9"/>
    </row>
    <row r="87" ht="14.25">
      <c r="A87" s="9"/>
    </row>
    <row r="88" ht="14.25">
      <c r="A88" s="9"/>
    </row>
    <row r="89" ht="14.25">
      <c r="A89" s="9"/>
    </row>
    <row r="90" ht="14.25">
      <c r="A90" s="9"/>
    </row>
    <row r="91" ht="14.25">
      <c r="A91" s="9"/>
    </row>
    <row r="92" ht="14.25">
      <c r="A92" s="9"/>
    </row>
    <row r="93" ht="14.25">
      <c r="A93" s="9"/>
    </row>
  </sheetData>
  <sheetProtection/>
  <conditionalFormatting sqref="F23:I23">
    <cfRule type="cellIs" priority="123" dxfId="0" operator="equal" stopIfTrue="1">
      <formula>0</formula>
    </cfRule>
  </conditionalFormatting>
  <conditionalFormatting sqref="B13:B14 A7:B7 J8:IV8 K7:IV7">
    <cfRule type="cellIs" priority="122" dxfId="59" operator="equal" stopIfTrue="1">
      <formula>0</formula>
    </cfRule>
  </conditionalFormatting>
  <conditionalFormatting sqref="B15">
    <cfRule type="cellIs" priority="120" dxfId="59" operator="equal" stopIfTrue="1">
      <formula>0</formula>
    </cfRule>
  </conditionalFormatting>
  <conditionalFormatting sqref="B17">
    <cfRule type="cellIs" priority="118" dxfId="59" operator="equal" stopIfTrue="1">
      <formula>0</formula>
    </cfRule>
  </conditionalFormatting>
  <conditionalFormatting sqref="B23">
    <cfRule type="cellIs" priority="116" dxfId="59" operator="equal" stopIfTrue="1">
      <formula>0</formula>
    </cfRule>
  </conditionalFormatting>
  <conditionalFormatting sqref="B79">
    <cfRule type="cellIs" priority="114" dxfId="59" operator="equal" stopIfTrue="1">
      <formula>0</formula>
    </cfRule>
  </conditionalFormatting>
  <conditionalFormatting sqref="D23:E23">
    <cfRule type="cellIs" priority="110" dxfId="0" operator="equal" stopIfTrue="1">
      <formula>0</formula>
    </cfRule>
  </conditionalFormatting>
  <conditionalFormatting sqref="D80:E80 D25:E25 D18:E18 D9:E12 D30:E30 D38:E38 D52:E52 D56:E56 D72:E72 D20:E20 D19 D22:E22 D21 D26:D28 D34:E34 D31:D33 D35:D36 D49:E50 D39:D48 D53:D54 D57:D70 D75:E78 D73:D74">
    <cfRule type="cellIs" priority="113" dxfId="0" operator="equal" stopIfTrue="1">
      <formula>0</formula>
    </cfRule>
  </conditionalFormatting>
  <conditionalFormatting sqref="F25:G25 F18:G18 F80 F9:G12 F30:G30 F38:G38 F52:G52 F56:F70 F72:G72 F20:G20 F19 F22:G22 F21 F26:F28 F34:G34 F31:F33 F36:G36 F35 F49:G50 F39:F48 F53:F54 F75:G78 F73:F74">
    <cfRule type="cellIs" priority="108" dxfId="0" operator="equal" stopIfTrue="1">
      <formula>0</formula>
    </cfRule>
  </conditionalFormatting>
  <conditionalFormatting sqref="H80 H25:I25 H18:I18 H9:I12 H30:I30 H38:I38 H52:I52 H56:I56 H72:I72 H20:I20 H19 H22:I22 H21 H26:H28 H34:I34 H31:H33 H35:H36 H49:I50 H39:H48 H53:H54 H57:H70 H75:I78 H73:H74">
    <cfRule type="cellIs" priority="107" dxfId="0" operator="equal" stopIfTrue="1">
      <formula>0</formula>
    </cfRule>
  </conditionalFormatting>
  <conditionalFormatting sqref="C80 C24:C78 C18:C22 C9:C12 C16:I16 C13:I14 C24:D24 C29:D29 C37:D37 C51:D51 C55:D55 C71:D71 F24 F29 F37 F51 F55 F71 H24 H29 H37 H51 H71 H55">
    <cfRule type="cellIs" priority="103" dxfId="0" operator="equal" stopIfTrue="1">
      <formula>0</formula>
    </cfRule>
  </conditionalFormatting>
  <conditionalFormatting sqref="C15:I15">
    <cfRule type="cellIs" priority="102" dxfId="0" operator="equal" stopIfTrue="1">
      <formula>0</formula>
    </cfRule>
  </conditionalFormatting>
  <conditionalFormatting sqref="C17:D17 F17 H17">
    <cfRule type="cellIs" priority="101" dxfId="0" operator="equal" stopIfTrue="1">
      <formula>0</formula>
    </cfRule>
  </conditionalFormatting>
  <conditionalFormatting sqref="C23">
    <cfRule type="cellIs" priority="100" dxfId="0" operator="equal" stopIfTrue="1">
      <formula>0</formula>
    </cfRule>
  </conditionalFormatting>
  <conditionalFormatting sqref="C79:D79 F79 H79">
    <cfRule type="cellIs" priority="99" dxfId="0" operator="equal" stopIfTrue="1">
      <formula>0</formula>
    </cfRule>
  </conditionalFormatting>
  <conditionalFormatting sqref="F23:G23">
    <cfRule type="cellIs" priority="88" dxfId="0" operator="equal" stopIfTrue="1">
      <formula>0</formula>
    </cfRule>
  </conditionalFormatting>
  <conditionalFormatting sqref="H23:I23">
    <cfRule type="cellIs" priority="87" dxfId="0" operator="equal" stopIfTrue="1">
      <formula>0</formula>
    </cfRule>
  </conditionalFormatting>
  <conditionalFormatting sqref="D81:E81 D83:E84 D82">
    <cfRule type="cellIs" priority="77" dxfId="0" operator="equal" stopIfTrue="1">
      <formula>0</formula>
    </cfRule>
  </conditionalFormatting>
  <conditionalFormatting sqref="F83:G84 F81:F82">
    <cfRule type="cellIs" priority="76" dxfId="0" operator="equal" stopIfTrue="1">
      <formula>0</formula>
    </cfRule>
  </conditionalFormatting>
  <conditionalFormatting sqref="H83:I84 H81:H82">
    <cfRule type="cellIs" priority="75" dxfId="0" operator="equal" stopIfTrue="1">
      <formula>0</formula>
    </cfRule>
  </conditionalFormatting>
  <conditionalFormatting sqref="C81:C84">
    <cfRule type="cellIs" priority="71" dxfId="0" operator="equal" stopIfTrue="1">
      <formula>0</formula>
    </cfRule>
  </conditionalFormatting>
  <conditionalFormatting sqref="I6">
    <cfRule type="cellIs" priority="61" dxfId="59" operator="equal" stopIfTrue="1">
      <formula>0</formula>
    </cfRule>
  </conditionalFormatting>
  <conditionalFormatting sqref="J15:J82">
    <cfRule type="cellIs" priority="60" dxfId="0" operator="equal" stopIfTrue="1">
      <formula>0</formula>
    </cfRule>
  </conditionalFormatting>
  <conditionalFormatting sqref="E17">
    <cfRule type="cellIs" priority="59" dxfId="0" operator="equal" stopIfTrue="1">
      <formula>0</formula>
    </cfRule>
  </conditionalFormatting>
  <conditionalFormatting sqref="E19">
    <cfRule type="cellIs" priority="58" dxfId="0" operator="equal" stopIfTrue="1">
      <formula>0</formula>
    </cfRule>
  </conditionalFormatting>
  <conditionalFormatting sqref="E21">
    <cfRule type="cellIs" priority="57" dxfId="0" operator="equal" stopIfTrue="1">
      <formula>0</formula>
    </cfRule>
  </conditionalFormatting>
  <conditionalFormatting sqref="E24">
    <cfRule type="cellIs" priority="56" dxfId="0" operator="equal" stopIfTrue="1">
      <formula>0</formula>
    </cfRule>
  </conditionalFormatting>
  <conditionalFormatting sqref="E26">
    <cfRule type="cellIs" priority="55" dxfId="0" operator="equal" stopIfTrue="1">
      <formula>0</formula>
    </cfRule>
  </conditionalFormatting>
  <conditionalFormatting sqref="E27">
    <cfRule type="cellIs" priority="54" dxfId="0" operator="equal" stopIfTrue="1">
      <formula>0</formula>
    </cfRule>
  </conditionalFormatting>
  <conditionalFormatting sqref="E28">
    <cfRule type="cellIs" priority="53" dxfId="0" operator="equal" stopIfTrue="1">
      <formula>0</formula>
    </cfRule>
  </conditionalFormatting>
  <conditionalFormatting sqref="E29">
    <cfRule type="cellIs" priority="52" dxfId="0" operator="equal" stopIfTrue="1">
      <formula>0</formula>
    </cfRule>
  </conditionalFormatting>
  <conditionalFormatting sqref="E31:E33">
    <cfRule type="cellIs" priority="51" dxfId="0" operator="equal" stopIfTrue="1">
      <formula>0</formula>
    </cfRule>
  </conditionalFormatting>
  <conditionalFormatting sqref="E35:E37">
    <cfRule type="cellIs" priority="50" dxfId="0" operator="equal" stopIfTrue="1">
      <formula>0</formula>
    </cfRule>
  </conditionalFormatting>
  <conditionalFormatting sqref="E39:E48">
    <cfRule type="cellIs" priority="49" dxfId="0" operator="equal" stopIfTrue="1">
      <formula>0</formula>
    </cfRule>
  </conditionalFormatting>
  <conditionalFormatting sqref="E51">
    <cfRule type="cellIs" priority="48" dxfId="0" operator="equal" stopIfTrue="1">
      <formula>0</formula>
    </cfRule>
  </conditionalFormatting>
  <conditionalFormatting sqref="E53">
    <cfRule type="cellIs" priority="47" dxfId="0" operator="equal" stopIfTrue="1">
      <formula>0</formula>
    </cfRule>
  </conditionalFormatting>
  <conditionalFormatting sqref="E54:E55">
    <cfRule type="cellIs" priority="46" dxfId="0" operator="equal" stopIfTrue="1">
      <formula>0</formula>
    </cfRule>
  </conditionalFormatting>
  <conditionalFormatting sqref="E57:E71">
    <cfRule type="cellIs" priority="45" dxfId="0" operator="equal" stopIfTrue="1">
      <formula>0</formula>
    </cfRule>
  </conditionalFormatting>
  <conditionalFormatting sqref="E73:E74">
    <cfRule type="cellIs" priority="44" dxfId="0" operator="equal" stopIfTrue="1">
      <formula>0</formula>
    </cfRule>
  </conditionalFormatting>
  <conditionalFormatting sqref="E79">
    <cfRule type="cellIs" priority="43" dxfId="0" operator="equal" stopIfTrue="1">
      <formula>0</formula>
    </cfRule>
  </conditionalFormatting>
  <conditionalFormatting sqref="E82">
    <cfRule type="cellIs" priority="42" dxfId="0" operator="equal" stopIfTrue="1">
      <formula>0</formula>
    </cfRule>
  </conditionalFormatting>
  <conditionalFormatting sqref="G17">
    <cfRule type="cellIs" priority="41" dxfId="0" operator="equal" stopIfTrue="1">
      <formula>0</formula>
    </cfRule>
  </conditionalFormatting>
  <conditionalFormatting sqref="G19">
    <cfRule type="cellIs" priority="40" dxfId="0" operator="equal" stopIfTrue="1">
      <formula>0</formula>
    </cfRule>
  </conditionalFormatting>
  <conditionalFormatting sqref="G21">
    <cfRule type="cellIs" priority="39" dxfId="0" operator="equal" stopIfTrue="1">
      <formula>0</formula>
    </cfRule>
  </conditionalFormatting>
  <conditionalFormatting sqref="G24">
    <cfRule type="cellIs" priority="38" dxfId="0" operator="equal" stopIfTrue="1">
      <formula>0</formula>
    </cfRule>
  </conditionalFormatting>
  <conditionalFormatting sqref="G26">
    <cfRule type="cellIs" priority="37" dxfId="0" operator="equal" stopIfTrue="1">
      <formula>0</formula>
    </cfRule>
  </conditionalFormatting>
  <conditionalFormatting sqref="G27">
    <cfRule type="cellIs" priority="36" dxfId="0" operator="equal" stopIfTrue="1">
      <formula>0</formula>
    </cfRule>
  </conditionalFormatting>
  <conditionalFormatting sqref="G28">
    <cfRule type="cellIs" priority="35" dxfId="0" operator="equal" stopIfTrue="1">
      <formula>0</formula>
    </cfRule>
  </conditionalFormatting>
  <conditionalFormatting sqref="G29">
    <cfRule type="cellIs" priority="34" dxfId="0" operator="equal" stopIfTrue="1">
      <formula>0</formula>
    </cfRule>
  </conditionalFormatting>
  <conditionalFormatting sqref="G31">
    <cfRule type="cellIs" priority="33" dxfId="0" operator="equal" stopIfTrue="1">
      <formula>0</formula>
    </cfRule>
  </conditionalFormatting>
  <conditionalFormatting sqref="G32">
    <cfRule type="cellIs" priority="32" dxfId="0" operator="equal" stopIfTrue="1">
      <formula>0</formula>
    </cfRule>
  </conditionalFormatting>
  <conditionalFormatting sqref="G33">
    <cfRule type="cellIs" priority="31" dxfId="0" operator="equal" stopIfTrue="1">
      <formula>0</formula>
    </cfRule>
  </conditionalFormatting>
  <conditionalFormatting sqref="G35">
    <cfRule type="cellIs" priority="30" dxfId="0" operator="equal" stopIfTrue="1">
      <formula>0</formula>
    </cfRule>
  </conditionalFormatting>
  <conditionalFormatting sqref="G37">
    <cfRule type="cellIs" priority="29" dxfId="0" operator="equal" stopIfTrue="1">
      <formula>0</formula>
    </cfRule>
  </conditionalFormatting>
  <conditionalFormatting sqref="G39:G48">
    <cfRule type="cellIs" priority="28" dxfId="0" operator="equal" stopIfTrue="1">
      <formula>0</formula>
    </cfRule>
  </conditionalFormatting>
  <conditionalFormatting sqref="G51">
    <cfRule type="cellIs" priority="27" dxfId="0" operator="equal" stopIfTrue="1">
      <formula>0</formula>
    </cfRule>
  </conditionalFormatting>
  <conditionalFormatting sqref="G53">
    <cfRule type="cellIs" priority="26" dxfId="0" operator="equal" stopIfTrue="1">
      <formula>0</formula>
    </cfRule>
  </conditionalFormatting>
  <conditionalFormatting sqref="G54:G71">
    <cfRule type="cellIs" priority="25" dxfId="0" operator="equal" stopIfTrue="1">
      <formula>0</formula>
    </cfRule>
  </conditionalFormatting>
  <conditionalFormatting sqref="G73">
    <cfRule type="cellIs" priority="24" dxfId="0" operator="equal" stopIfTrue="1">
      <formula>0</formula>
    </cfRule>
  </conditionalFormatting>
  <conditionalFormatting sqref="G74">
    <cfRule type="cellIs" priority="23" dxfId="0" operator="equal" stopIfTrue="1">
      <formula>0</formula>
    </cfRule>
  </conditionalFormatting>
  <conditionalFormatting sqref="G79:G82">
    <cfRule type="cellIs" priority="22" dxfId="0" operator="equal" stopIfTrue="1">
      <formula>0</formula>
    </cfRule>
  </conditionalFormatting>
  <conditionalFormatting sqref="I17">
    <cfRule type="cellIs" priority="21" dxfId="0" operator="equal" stopIfTrue="1">
      <formula>0</formula>
    </cfRule>
  </conditionalFormatting>
  <conditionalFormatting sqref="I19">
    <cfRule type="cellIs" priority="20" dxfId="0" operator="equal" stopIfTrue="1">
      <formula>0</formula>
    </cfRule>
  </conditionalFormatting>
  <conditionalFormatting sqref="I21">
    <cfRule type="cellIs" priority="19" dxfId="0" operator="equal" stopIfTrue="1">
      <formula>0</formula>
    </cfRule>
  </conditionalFormatting>
  <conditionalFormatting sqref="I24">
    <cfRule type="cellIs" priority="18" dxfId="0" operator="equal" stopIfTrue="1">
      <formula>0</formula>
    </cfRule>
  </conditionalFormatting>
  <conditionalFormatting sqref="I26">
    <cfRule type="cellIs" priority="17" dxfId="0" operator="equal" stopIfTrue="1">
      <formula>0</formula>
    </cfRule>
  </conditionalFormatting>
  <conditionalFormatting sqref="I27">
    <cfRule type="cellIs" priority="16" dxfId="0" operator="equal" stopIfTrue="1">
      <formula>0</formula>
    </cfRule>
  </conditionalFormatting>
  <conditionalFormatting sqref="I28">
    <cfRule type="cellIs" priority="15" dxfId="0" operator="equal" stopIfTrue="1">
      <formula>0</formula>
    </cfRule>
  </conditionalFormatting>
  <conditionalFormatting sqref="I29">
    <cfRule type="cellIs" priority="14" dxfId="0" operator="equal" stopIfTrue="1">
      <formula>0</formula>
    </cfRule>
  </conditionalFormatting>
  <conditionalFormatting sqref="I31">
    <cfRule type="cellIs" priority="13" dxfId="0" operator="equal" stopIfTrue="1">
      <formula>0</formula>
    </cfRule>
  </conditionalFormatting>
  <conditionalFormatting sqref="I32:I33">
    <cfRule type="cellIs" priority="12" dxfId="0" operator="equal" stopIfTrue="1">
      <formula>0</formula>
    </cfRule>
  </conditionalFormatting>
  <conditionalFormatting sqref="I35:I37">
    <cfRule type="cellIs" priority="11" dxfId="0" operator="equal" stopIfTrue="1">
      <formula>0</formula>
    </cfRule>
  </conditionalFormatting>
  <conditionalFormatting sqref="I39:I48">
    <cfRule type="cellIs" priority="10" dxfId="0" operator="equal" stopIfTrue="1">
      <formula>0</formula>
    </cfRule>
  </conditionalFormatting>
  <conditionalFormatting sqref="I51">
    <cfRule type="cellIs" priority="9" dxfId="0" operator="equal" stopIfTrue="1">
      <formula>0</formula>
    </cfRule>
  </conditionalFormatting>
  <conditionalFormatting sqref="I53">
    <cfRule type="cellIs" priority="8" dxfId="0" operator="equal" stopIfTrue="1">
      <formula>0</formula>
    </cfRule>
  </conditionalFormatting>
  <conditionalFormatting sqref="I54">
    <cfRule type="cellIs" priority="7" dxfId="0" operator="equal" stopIfTrue="1">
      <formula>0</formula>
    </cfRule>
  </conditionalFormatting>
  <conditionalFormatting sqref="I55">
    <cfRule type="cellIs" priority="6" dxfId="0" operator="equal" stopIfTrue="1">
      <formula>0</formula>
    </cfRule>
  </conditionalFormatting>
  <conditionalFormatting sqref="I57:I71">
    <cfRule type="cellIs" priority="5" dxfId="0" operator="equal" stopIfTrue="1">
      <formula>0</formula>
    </cfRule>
  </conditionalFormatting>
  <conditionalFormatting sqref="I73">
    <cfRule type="cellIs" priority="4" dxfId="0" operator="equal" stopIfTrue="1">
      <formula>0</formula>
    </cfRule>
  </conditionalFormatting>
  <conditionalFormatting sqref="I74">
    <cfRule type="cellIs" priority="3" dxfId="0" operator="equal" stopIfTrue="1">
      <formula>0</formula>
    </cfRule>
  </conditionalFormatting>
  <conditionalFormatting sqref="I79:I82">
    <cfRule type="cellIs" priority="2" dxfId="0" operator="equal" stopIfTrue="1">
      <formula>0</formula>
    </cfRule>
  </conditionalFormatting>
  <printOptions/>
  <pageMargins left="0" right="0" top="0.26" bottom="0.3" header="0.2" footer="0.16"/>
  <pageSetup horizontalDpi="600" verticalDpi="600" orientation="landscape" paperSize="9" scale="75" r:id="rId1"/>
  <headerFooter alignWithMargins="0">
    <oddFooter>&amp;R&amp;P</oddFooter>
  </headerFooter>
  <ignoredErrors>
    <ignoredError sqref="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Hasmik Aperyan</dc:creator>
  <cp:keywords/>
  <dc:description/>
  <cp:lastModifiedBy>user</cp:lastModifiedBy>
  <cp:lastPrinted>2018-05-15T04:59:58Z</cp:lastPrinted>
  <dcterms:created xsi:type="dcterms:W3CDTF">2016-09-09T05:57:17Z</dcterms:created>
  <dcterms:modified xsi:type="dcterms:W3CDTF">2019-01-14T09:07:14Z</dcterms:modified>
  <cp:category/>
  <cp:version/>
  <cp:contentType/>
  <cp:contentStatus/>
</cp:coreProperties>
</file>